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nel\Downloads\"/>
    </mc:Choice>
  </mc:AlternateContent>
  <xr:revisionPtr revIDLastSave="0" documentId="13_ncr:1_{6CF9B721-B03D-4701-869E-14BC6CD28DE6}" xr6:coauthVersionLast="47" xr6:coauthVersionMax="47" xr10:uidLastSave="{00000000-0000-0000-0000-000000000000}"/>
  <bookViews>
    <workbookView xWindow="0" yWindow="0" windowWidth="11520" windowHeight="12360" xr2:uid="{9DCC6985-556F-4CB5-95F2-CFC66BBC8E2F}"/>
  </bookViews>
  <sheets>
    <sheet name="MC " sheetId="1" r:id="rId1"/>
    <sheet name="Empresa1" sheetId="2" r:id="rId2"/>
    <sheet name="Empresa2" sheetId="3" r:id="rId3"/>
    <sheet name="Empresa3" sheetId="4" r:id="rId4"/>
  </sheets>
  <definedNames>
    <definedName name="_xlnm.Print_Area" localSheetId="0">'MC '!$A$1:$T$23</definedName>
    <definedName name="_xlnm.Print_Titles" localSheetId="0">'MC '!$B:$D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1" l="1"/>
  <c r="L11" i="1"/>
  <c r="L12" i="1"/>
  <c r="L13" i="1"/>
  <c r="K9" i="1"/>
  <c r="K10" i="1"/>
  <c r="K11" i="1"/>
  <c r="K12" i="1"/>
  <c r="K13" i="1"/>
  <c r="K8" i="1"/>
  <c r="M9" i="1"/>
  <c r="I14" i="1"/>
  <c r="G14" i="1"/>
  <c r="E14" i="1"/>
  <c r="L19" i="1"/>
  <c r="L18" i="1"/>
  <c r="L17" i="1"/>
  <c r="K19" i="1"/>
  <c r="K18" i="1"/>
  <c r="K17" i="1"/>
  <c r="B19" i="1"/>
  <c r="B18" i="1"/>
  <c r="B17" i="1"/>
  <c r="J9" i="1"/>
  <c r="L9" i="1" s="1"/>
  <c r="J8" i="1"/>
  <c r="L8" i="1" s="1"/>
  <c r="H9" i="1"/>
  <c r="H8" i="1"/>
  <c r="F9" i="1"/>
  <c r="I15" i="1" l="1"/>
  <c r="I16" i="1"/>
  <c r="G16" i="1"/>
  <c r="G15" i="1"/>
  <c r="E16" i="1"/>
  <c r="F8" i="1"/>
  <c r="L16" i="1" l="1"/>
  <c r="E15" i="1"/>
  <c r="B15" i="1" s="1"/>
  <c r="M8" i="1"/>
  <c r="B16" i="1"/>
  <c r="K16" i="1"/>
  <c r="K15" i="1" l="1"/>
  <c r="L15" i="1"/>
</calcChain>
</file>

<file path=xl/sharedStrings.xml><?xml version="1.0" encoding="utf-8"?>
<sst xmlns="http://schemas.openxmlformats.org/spreadsheetml/2006/main" count="155" uniqueCount="113">
  <si>
    <t>Duração Projeto</t>
  </si>
  <si>
    <t>TOTAL GERAL (EUR)</t>
  </si>
  <si>
    <t>CONDIÇÕES DE PAGAMENTO</t>
  </si>
  <si>
    <t>OBSERVAÇÕES</t>
  </si>
  <si>
    <t>L200 Double Cab 2.5 4x4 manual</t>
  </si>
  <si>
    <t>engine size</t>
  </si>
  <si>
    <t>kw / hp output</t>
  </si>
  <si>
    <t>Torque</t>
  </si>
  <si>
    <t>ABS</t>
  </si>
  <si>
    <t>yes</t>
  </si>
  <si>
    <t>EBD</t>
  </si>
  <si>
    <t>wheel size</t>
  </si>
  <si>
    <t>16" - alloy wheels</t>
  </si>
  <si>
    <t>halogen headlamps</t>
  </si>
  <si>
    <t>Front fog lamps</t>
  </si>
  <si>
    <t>Rear fog lamp (driver side)</t>
  </si>
  <si>
    <t>Side steps</t>
  </si>
  <si>
    <t>central door locking</t>
  </si>
  <si>
    <t>keyless entry</t>
  </si>
  <si>
    <t>power windows</t>
  </si>
  <si>
    <t>seats</t>
  </si>
  <si>
    <t>high-grade fabric (dark grey)</t>
  </si>
  <si>
    <t>ISO-fix</t>
  </si>
  <si>
    <t>Speed sensing auto door locking</t>
  </si>
  <si>
    <t>USB port</t>
  </si>
  <si>
    <t>radio</t>
  </si>
  <si>
    <t>wide 2-DIN LW/MW/Fm with CD display audio</t>
  </si>
  <si>
    <t>air conditioning</t>
  </si>
  <si>
    <t>manual</t>
  </si>
  <si>
    <t>air bags</t>
  </si>
  <si>
    <t>2-air bag system (driver &amp; passenger)</t>
  </si>
  <si>
    <t>immobilizer</t>
  </si>
  <si>
    <t>High-mount stop lamp</t>
  </si>
  <si>
    <t>no</t>
  </si>
  <si>
    <t>seatbelt reminder (drivers)</t>
  </si>
  <si>
    <t>rear step bumber</t>
  </si>
  <si>
    <t>Specifications</t>
  </si>
  <si>
    <t>Dimensions (mm)</t>
  </si>
  <si>
    <t>Overall length</t>
  </si>
  <si>
    <t>Overall width</t>
  </si>
  <si>
    <t>Overall height</t>
  </si>
  <si>
    <t>Wheelbase</t>
  </si>
  <si>
    <t>Ground clearance</t>
  </si>
  <si>
    <t>Cargo weight (kg)</t>
  </si>
  <si>
    <t>Curb weight (kg)</t>
  </si>
  <si>
    <t>Gross vehicle weight (kg)</t>
  </si>
  <si>
    <t>Seating capacity</t>
  </si>
  <si>
    <t>Performance</t>
  </si>
  <si>
    <t>Max Speed (km/h)</t>
  </si>
  <si>
    <t>Min turning radius (m)</t>
  </si>
  <si>
    <t>Engine</t>
  </si>
  <si>
    <t>Type</t>
  </si>
  <si>
    <t>4D56</t>
  </si>
  <si>
    <t>Displacement  CC</t>
  </si>
  <si>
    <t>Max . Output (EEC net)  kW(PS)/rpm</t>
  </si>
  <si>
    <t>81 / 4000</t>
  </si>
  <si>
    <t>Max. torque (EEC NET)  Nm (kg-m)/rpm</t>
  </si>
  <si>
    <t>200 / 1500 - 3500</t>
  </si>
  <si>
    <t>Fuel system</t>
  </si>
  <si>
    <t>Fuel supply system</t>
  </si>
  <si>
    <t>Electrical Fuel Injection (Commonrail)</t>
  </si>
  <si>
    <t>Fuel tank capacity    - liters</t>
  </si>
  <si>
    <t xml:space="preserve">Transmission </t>
  </si>
  <si>
    <t>5 MT</t>
  </si>
  <si>
    <t>Steering</t>
  </si>
  <si>
    <t>Rack &amp; Pinion with power steering</t>
  </si>
  <si>
    <t>Suspensions</t>
  </si>
  <si>
    <t>Front</t>
  </si>
  <si>
    <t>Independent - Wishbone, coil springs</t>
  </si>
  <si>
    <t>Rear</t>
  </si>
  <si>
    <t>Rigid, Elliptic leaf springs</t>
  </si>
  <si>
    <t>Brakes</t>
  </si>
  <si>
    <t xml:space="preserve">Front </t>
  </si>
  <si>
    <t>Ventilated Disks - Diameter 294mm</t>
  </si>
  <si>
    <t>LT Drums 11.6"</t>
  </si>
  <si>
    <t>Tires and wheels</t>
  </si>
  <si>
    <t>Tires (front and rear)</t>
  </si>
  <si>
    <t>205R16C - Alloy 16x6.0J</t>
  </si>
  <si>
    <t>Optional equipment</t>
  </si>
  <si>
    <t>Front sport type separate seats</t>
  </si>
  <si>
    <t>Front seatbelt pretensioner</t>
  </si>
  <si>
    <t>Floor under cover heavy duty type</t>
  </si>
  <si>
    <t>Easy select 4WD</t>
  </si>
  <si>
    <t>Full tool set and jack set</t>
  </si>
  <si>
    <t>Descrição dos trabalhos</t>
  </si>
  <si>
    <t>Nome do mapa comparativo</t>
  </si>
  <si>
    <t xml:space="preserve">Preço Unitário </t>
  </si>
  <si>
    <t>Preço Total</t>
  </si>
  <si>
    <t>DATA DE INÍCIO DOS TRABALHOS</t>
  </si>
  <si>
    <t>m2</t>
  </si>
  <si>
    <t>EMPRESAS CANDIDATAS</t>
  </si>
  <si>
    <t>Unidades</t>
  </si>
  <si>
    <t>Quantidades</t>
  </si>
  <si>
    <t>PREÇO UNITÁRIO GERAL (EUR)</t>
  </si>
  <si>
    <t>MÉDIAS GERAIS DOS ORÇAMENTOS RECEBIDOS</t>
  </si>
  <si>
    <t>QUALIDADE (AVAL 1 - 5)</t>
  </si>
  <si>
    <t>VANTAGEM RELAÇÃO FUTURA</t>
  </si>
  <si>
    <t>MELHOR CANDIDATA</t>
  </si>
  <si>
    <t>DURAÇÃO DOS TRABALHOS (DIAS)</t>
  </si>
  <si>
    <t>Sim</t>
  </si>
  <si>
    <t>Três fases</t>
  </si>
  <si>
    <t>Duas fases</t>
  </si>
  <si>
    <t>Quatro fases</t>
  </si>
  <si>
    <t>Item</t>
  </si>
  <si>
    <t>APENAS VÁLIDO PARA AS 3 MELHORES PROPOSTAS</t>
  </si>
  <si>
    <r>
      <t xml:space="preserve">Nota: </t>
    </r>
    <r>
      <rPr>
        <sz val="10"/>
        <rFont val="Arial"/>
        <family val="2"/>
      </rPr>
      <t>Não alterar as células que estão automáticas</t>
    </r>
    <r>
      <rPr>
        <b/>
        <sz val="10"/>
        <rFont val="Arial"/>
        <family val="2"/>
      </rPr>
      <t xml:space="preserve">, </t>
    </r>
    <r>
      <rPr>
        <sz val="10"/>
        <rFont val="Arial"/>
        <family val="2"/>
      </rPr>
      <t xml:space="preserve">com exceção das que estão no mapa de quatidades </t>
    </r>
  </si>
  <si>
    <t>REVISÃO 30/09/2025</t>
  </si>
  <si>
    <t xml:space="preserve">Preços válidos Mês de </t>
  </si>
  <si>
    <t>Empresa 1</t>
  </si>
  <si>
    <t>Empresa 2</t>
  </si>
  <si>
    <t>Empresa 3</t>
  </si>
  <si>
    <t>6 meses</t>
  </si>
  <si>
    <t>Descrição do mapa de quantidade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</si>
</sst>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[$€-816]_-;\-* #,##0.00\ [$€-816]_-;_-* &quot;-&quot;??\ [$€-816]_-;_-@_-"/>
    <numFmt numFmtId="165" formatCode="0&quot; dias&quot;"/>
  </numFmts>
  <fonts count="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theme="1"/>
      <name val="Aptos Narrow"/>
      <family val="2"/>
      <scheme val="minor"/>
    </font>
    <font>
      <b/>
      <sz val="10"/>
      <color theme="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FD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D2037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4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0" xfId="1" applyFont="1" applyBorder="1" applyAlignment="1">
      <alignment horizontal="left" vertical="center" wrapText="1"/>
    </xf>
    <xf numFmtId="0" fontId="2" fillId="4" borderId="14" xfId="1" applyFont="1" applyFill="1" applyBorder="1" applyAlignment="1">
      <alignment horizontal="left" vertical="center" wrapText="1"/>
    </xf>
    <xf numFmtId="0" fontId="2" fillId="0" borderId="14" xfId="1" applyFont="1" applyBorder="1" applyAlignment="1">
      <alignment horizontal="left" vertic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4" borderId="26" xfId="1" applyFont="1" applyFill="1" applyBorder="1" applyAlignment="1">
      <alignment horizontal="left" vertical="center" wrapText="1"/>
    </xf>
    <xf numFmtId="164" fontId="4" fillId="6" borderId="5" xfId="1" applyNumberFormat="1" applyFont="1" applyFill="1" applyBorder="1" applyAlignment="1">
      <alignment horizontal="center" vertical="center"/>
    </xf>
    <xf numFmtId="164" fontId="4" fillId="6" borderId="35" xfId="1" applyNumberFormat="1" applyFont="1" applyFill="1" applyBorder="1" applyAlignment="1">
      <alignment horizontal="center" vertical="center"/>
    </xf>
    <xf numFmtId="164" fontId="4" fillId="0" borderId="35" xfId="1" applyNumberFormat="1" applyFont="1" applyBorder="1" applyAlignment="1">
      <alignment vertical="center"/>
    </xf>
    <xf numFmtId="0" fontId="4" fillId="0" borderId="0" xfId="1" applyFont="1"/>
    <xf numFmtId="0" fontId="4" fillId="0" borderId="15" xfId="1" applyFont="1" applyBorder="1" applyAlignment="1">
      <alignment horizontal="center" vertical="center"/>
    </xf>
    <xf numFmtId="8" fontId="4" fillId="0" borderId="0" xfId="1" applyNumberFormat="1" applyFont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1" fillId="0" borderId="0" xfId="1"/>
    <xf numFmtId="0" fontId="4" fillId="0" borderId="48" xfId="1" applyFont="1" applyBorder="1" applyAlignment="1">
      <alignment horizontal="center" vertical="center"/>
    </xf>
    <xf numFmtId="0" fontId="5" fillId="0" borderId="0" xfId="0" applyFont="1"/>
    <xf numFmtId="8" fontId="1" fillId="0" borderId="0" xfId="1" applyNumberFormat="1" applyAlignment="1">
      <alignment horizontal="center" vertical="center" wrapText="1"/>
    </xf>
    <xf numFmtId="2" fontId="4" fillId="4" borderId="21" xfId="1" applyNumberFormat="1" applyFont="1" applyFill="1" applyBorder="1" applyAlignment="1">
      <alignment horizontal="center" vertical="center"/>
    </xf>
    <xf numFmtId="2" fontId="4" fillId="0" borderId="15" xfId="1" applyNumberFormat="1" applyFont="1" applyBorder="1" applyAlignment="1">
      <alignment horizontal="center" vertical="center"/>
    </xf>
    <xf numFmtId="3" fontId="1" fillId="0" borderId="0" xfId="1" applyNumberFormat="1" applyAlignment="1">
      <alignment horizontal="center" vertical="center"/>
    </xf>
    <xf numFmtId="0" fontId="1" fillId="10" borderId="28" xfId="1" applyFill="1" applyBorder="1"/>
    <xf numFmtId="0" fontId="1" fillId="0" borderId="21" xfId="1" applyBorder="1" applyAlignment="1">
      <alignment horizontal="center" vertical="center"/>
    </xf>
    <xf numFmtId="0" fontId="2" fillId="7" borderId="6" xfId="1" applyFont="1" applyFill="1" applyBorder="1" applyAlignment="1">
      <alignment horizontal="center" vertical="center"/>
    </xf>
    <xf numFmtId="3" fontId="2" fillId="7" borderId="7" xfId="1" applyNumberFormat="1" applyFont="1" applyFill="1" applyBorder="1" applyAlignment="1">
      <alignment horizontal="center" vertical="center"/>
    </xf>
    <xf numFmtId="164" fontId="1" fillId="7" borderId="20" xfId="3" applyNumberFormat="1" applyFont="1" applyFill="1" applyBorder="1" applyAlignment="1">
      <alignment horizontal="center" vertical="center"/>
    </xf>
    <xf numFmtId="164" fontId="1" fillId="7" borderId="6" xfId="3" applyNumberFormat="1" applyFont="1" applyFill="1" applyBorder="1" applyAlignment="1">
      <alignment horizontal="center" vertical="center"/>
    </xf>
    <xf numFmtId="164" fontId="1" fillId="7" borderId="39" xfId="3" applyNumberFormat="1" applyFont="1" applyFill="1" applyBorder="1" applyAlignment="1">
      <alignment horizontal="center" vertical="center"/>
    </xf>
    <xf numFmtId="164" fontId="1" fillId="2" borderId="1" xfId="3" applyNumberFormat="1" applyFont="1" applyFill="1" applyBorder="1" applyAlignment="1">
      <alignment horizontal="center" vertical="center"/>
    </xf>
    <xf numFmtId="164" fontId="1" fillId="0" borderId="1" xfId="3" applyNumberFormat="1" applyFont="1" applyFill="1" applyBorder="1" applyAlignment="1">
      <alignment horizontal="center" vertical="center"/>
    </xf>
    <xf numFmtId="0" fontId="1" fillId="0" borderId="3" xfId="1" applyBorder="1"/>
    <xf numFmtId="0" fontId="1" fillId="4" borderId="21" xfId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3" fontId="2" fillId="4" borderId="4" xfId="1" applyNumberFormat="1" applyFont="1" applyFill="1" applyBorder="1" applyAlignment="1">
      <alignment horizontal="center" vertical="center"/>
    </xf>
    <xf numFmtId="164" fontId="1" fillId="4" borderId="14" xfId="3" applyNumberFormat="1" applyFont="1" applyFill="1" applyBorder="1" applyAlignment="1">
      <alignment horizontal="center" vertical="center"/>
    </xf>
    <xf numFmtId="164" fontId="1" fillId="4" borderId="1" xfId="3" applyNumberFormat="1" applyFont="1" applyFill="1" applyBorder="1" applyAlignment="1">
      <alignment horizontal="center" vertical="center"/>
    </xf>
    <xf numFmtId="164" fontId="1" fillId="4" borderId="2" xfId="3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164" fontId="1" fillId="0" borderId="14" xfId="3" applyNumberFormat="1" applyFont="1" applyFill="1" applyBorder="1" applyAlignment="1">
      <alignment horizontal="center" vertical="center"/>
    </xf>
    <xf numFmtId="164" fontId="1" fillId="0" borderId="2" xfId="3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3" fontId="2" fillId="2" borderId="4" xfId="1" applyNumberFormat="1" applyFont="1" applyFill="1" applyBorder="1" applyAlignment="1">
      <alignment horizontal="center" vertical="center"/>
    </xf>
    <xf numFmtId="164" fontId="1" fillId="2" borderId="14" xfId="3" applyNumberFormat="1" applyFont="1" applyFill="1" applyBorder="1" applyAlignment="1">
      <alignment horizontal="center" vertical="center"/>
    </xf>
    <xf numFmtId="164" fontId="1" fillId="2" borderId="2" xfId="3" applyNumberFormat="1" applyFont="1" applyFill="1" applyBorder="1" applyAlignment="1">
      <alignment horizontal="center" vertical="center"/>
    </xf>
    <xf numFmtId="0" fontId="1" fillId="4" borderId="29" xfId="1" applyFill="1" applyBorder="1" applyAlignment="1">
      <alignment horizontal="center" vertical="center"/>
    </xf>
    <xf numFmtId="0" fontId="2" fillId="4" borderId="8" xfId="1" applyFont="1" applyFill="1" applyBorder="1" applyAlignment="1">
      <alignment horizontal="center" vertical="center"/>
    </xf>
    <xf numFmtId="164" fontId="1" fillId="4" borderId="9" xfId="3" applyNumberFormat="1" applyFont="1" applyFill="1" applyBorder="1" applyAlignment="1">
      <alignment horizontal="center" vertical="center"/>
    </xf>
    <xf numFmtId="164" fontId="1" fillId="4" borderId="26" xfId="3" applyNumberFormat="1" applyFont="1" applyFill="1" applyBorder="1" applyAlignment="1">
      <alignment horizontal="center" vertical="center"/>
    </xf>
    <xf numFmtId="164" fontId="1" fillId="4" borderId="8" xfId="3" applyNumberFormat="1" applyFont="1" applyFill="1" applyBorder="1" applyAlignment="1">
      <alignment horizontal="center" vertical="center"/>
    </xf>
    <xf numFmtId="164" fontId="1" fillId="4" borderId="40" xfId="3" applyNumberFormat="1" applyFont="1" applyFill="1" applyBorder="1" applyAlignment="1">
      <alignment horizontal="center" vertical="center"/>
    </xf>
    <xf numFmtId="0" fontId="1" fillId="5" borderId="22" xfId="1" applyFill="1" applyBorder="1" applyAlignment="1">
      <alignment horizontal="center" vertical="center"/>
    </xf>
    <xf numFmtId="2" fontId="4" fillId="5" borderId="23" xfId="1" applyNumberFormat="1" applyFont="1" applyFill="1" applyBorder="1" applyAlignment="1">
      <alignment horizontal="center" vertical="center"/>
    </xf>
    <xf numFmtId="164" fontId="4" fillId="5" borderId="31" xfId="3" applyNumberFormat="1" applyFont="1" applyFill="1" applyBorder="1" applyAlignment="1">
      <alignment horizontal="center" vertical="center"/>
    </xf>
    <xf numFmtId="164" fontId="4" fillId="5" borderId="32" xfId="3" applyNumberFormat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164" fontId="1" fillId="6" borderId="16" xfId="1" applyNumberFormat="1" applyFill="1" applyBorder="1" applyAlignment="1">
      <alignment horizontal="center" vertical="center" wrapText="1"/>
    </xf>
    <xf numFmtId="164" fontId="1" fillId="6" borderId="7" xfId="1" applyNumberFormat="1" applyFill="1" applyBorder="1" applyAlignment="1">
      <alignment vertical="center"/>
    </xf>
    <xf numFmtId="164" fontId="1" fillId="6" borderId="4" xfId="1" applyNumberFormat="1" applyFill="1" applyBorder="1" applyAlignment="1">
      <alignment vertical="center"/>
    </xf>
    <xf numFmtId="14" fontId="1" fillId="6" borderId="16" xfId="1" applyNumberFormat="1" applyFill="1" applyBorder="1" applyAlignment="1">
      <alignment horizontal="right" vertical="center" wrapText="1"/>
    </xf>
    <xf numFmtId="14" fontId="1" fillId="6" borderId="4" xfId="1" applyNumberFormat="1" applyFill="1" applyBorder="1" applyAlignment="1">
      <alignment vertical="center"/>
    </xf>
    <xf numFmtId="0" fontId="1" fillId="6" borderId="16" xfId="1" applyFill="1" applyBorder="1" applyAlignment="1">
      <alignment horizontal="right" vertical="center" wrapText="1"/>
    </xf>
    <xf numFmtId="0" fontId="1" fillId="6" borderId="4" xfId="1" applyFill="1" applyBorder="1" applyAlignment="1">
      <alignment vertical="center"/>
    </xf>
    <xf numFmtId="165" fontId="1" fillId="6" borderId="16" xfId="1" applyNumberFormat="1" applyFill="1" applyBorder="1" applyAlignment="1">
      <alignment horizontal="right" vertical="center" wrapText="1"/>
    </xf>
    <xf numFmtId="165" fontId="1" fillId="6" borderId="4" xfId="1" applyNumberFormat="1" applyFill="1" applyBorder="1" applyAlignment="1">
      <alignment vertical="center"/>
    </xf>
    <xf numFmtId="0" fontId="1" fillId="4" borderId="35" xfId="1" applyFill="1" applyBorder="1" applyAlignment="1">
      <alignment vertical="center"/>
    </xf>
    <xf numFmtId="0" fontId="1" fillId="4" borderId="4" xfId="1" applyFill="1" applyBorder="1" applyAlignment="1">
      <alignment vertical="center"/>
    </xf>
    <xf numFmtId="164" fontId="1" fillId="6" borderId="16" xfId="1" applyNumberFormat="1" applyFill="1" applyBorder="1" applyAlignment="1">
      <alignment horizontal="right" vertical="center" wrapText="1"/>
    </xf>
    <xf numFmtId="164" fontId="1" fillId="0" borderId="4" xfId="1" applyNumberFormat="1" applyBorder="1" applyAlignment="1">
      <alignment vertical="center"/>
    </xf>
    <xf numFmtId="0" fontId="1" fillId="6" borderId="16" xfId="1" applyFill="1" applyBorder="1" applyAlignment="1">
      <alignment horizontal="center" vertical="center" wrapText="1"/>
    </xf>
    <xf numFmtId="0" fontId="1" fillId="4" borderId="37" xfId="1" applyFill="1" applyBorder="1"/>
    <xf numFmtId="0" fontId="1" fillId="4" borderId="9" xfId="1" applyFill="1" applyBorder="1"/>
    <xf numFmtId="2" fontId="1" fillId="6" borderId="16" xfId="1" applyNumberFormat="1" applyFill="1" applyBorder="1" applyAlignment="1">
      <alignment horizontal="right" vertical="center" wrapText="1"/>
    </xf>
    <xf numFmtId="8" fontId="4" fillId="11" borderId="20" xfId="1" applyNumberFormat="1" applyFont="1" applyFill="1" applyBorder="1" applyAlignment="1">
      <alignment horizontal="center" vertical="center" wrapText="1"/>
    </xf>
    <xf numFmtId="8" fontId="4" fillId="11" borderId="7" xfId="1" applyNumberFormat="1" applyFont="1" applyFill="1" applyBorder="1" applyAlignment="1">
      <alignment horizontal="center" vertical="center" wrapText="1"/>
    </xf>
    <xf numFmtId="8" fontId="4" fillId="12" borderId="5" xfId="1" applyNumberFormat="1" applyFont="1" applyFill="1" applyBorder="1" applyAlignment="1">
      <alignment horizontal="center" vertical="center" wrapText="1"/>
    </xf>
    <xf numFmtId="8" fontId="4" fillId="12" borderId="7" xfId="1" applyNumberFormat="1" applyFont="1" applyFill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/>
    </xf>
    <xf numFmtId="0" fontId="1" fillId="4" borderId="14" xfId="1" applyFill="1" applyBorder="1" applyAlignment="1">
      <alignment horizontal="center" vertical="center"/>
    </xf>
    <xf numFmtId="164" fontId="1" fillId="2" borderId="2" xfId="1" applyNumberFormat="1" applyFill="1" applyBorder="1" applyAlignment="1">
      <alignment horizontal="center" vertical="center"/>
    </xf>
    <xf numFmtId="164" fontId="1" fillId="2" borderId="14" xfId="1" applyNumberFormat="1" applyFill="1" applyBorder="1" applyAlignment="1">
      <alignment horizontal="center" vertical="center"/>
    </xf>
    <xf numFmtId="0" fontId="1" fillId="4" borderId="3" xfId="1" applyFill="1" applyBorder="1" applyAlignment="1">
      <alignment horizontal="center" vertical="center"/>
    </xf>
    <xf numFmtId="0" fontId="4" fillId="8" borderId="11" xfId="1" applyFont="1" applyFill="1" applyBorder="1" applyAlignment="1">
      <alignment horizontal="center" vertical="center" wrapText="1"/>
    </xf>
    <xf numFmtId="0" fontId="4" fillId="8" borderId="12" xfId="1" applyFont="1" applyFill="1" applyBorder="1" applyAlignment="1">
      <alignment horizontal="center" vertical="center" wrapText="1"/>
    </xf>
    <xf numFmtId="0" fontId="4" fillId="8" borderId="0" xfId="1" applyFont="1" applyFill="1" applyAlignment="1">
      <alignment horizontal="center" vertical="center" wrapText="1"/>
    </xf>
    <xf numFmtId="0" fontId="4" fillId="8" borderId="24" xfId="1" applyFont="1" applyFill="1" applyBorder="1" applyAlignment="1">
      <alignment horizontal="center" vertical="center" wrapText="1"/>
    </xf>
    <xf numFmtId="0" fontId="4" fillId="8" borderId="42" xfId="1" applyFont="1" applyFill="1" applyBorder="1" applyAlignment="1">
      <alignment horizontal="center" vertical="center" wrapText="1"/>
    </xf>
    <xf numFmtId="0" fontId="4" fillId="8" borderId="30" xfId="1" applyFont="1" applyFill="1" applyBorder="1" applyAlignment="1">
      <alignment horizontal="center" vertical="center" wrapText="1"/>
    </xf>
    <xf numFmtId="164" fontId="1" fillId="6" borderId="39" xfId="1" applyNumberFormat="1" applyFill="1" applyBorder="1" applyAlignment="1">
      <alignment horizontal="center" vertical="center"/>
    </xf>
    <xf numFmtId="164" fontId="1" fillId="6" borderId="20" xfId="1" applyNumberFormat="1" applyFill="1" applyBorder="1" applyAlignment="1">
      <alignment horizontal="center" vertical="center"/>
    </xf>
    <xf numFmtId="164" fontId="1" fillId="6" borderId="41" xfId="1" applyNumberFormat="1" applyFill="1" applyBorder="1" applyAlignment="1">
      <alignment horizontal="center" vertical="center"/>
    </xf>
    <xf numFmtId="164" fontId="1" fillId="6" borderId="13" xfId="1" applyNumberFormat="1" applyFill="1" applyBorder="1" applyAlignment="1">
      <alignment horizontal="center" vertical="center"/>
    </xf>
    <xf numFmtId="164" fontId="1" fillId="6" borderId="14" xfId="1" applyNumberFormat="1" applyFill="1" applyBorder="1" applyAlignment="1">
      <alignment horizontal="center" vertical="center"/>
    </xf>
    <xf numFmtId="14" fontId="1" fillId="2" borderId="13" xfId="1" applyNumberFormat="1" applyFill="1" applyBorder="1" applyAlignment="1">
      <alignment horizontal="center" vertical="center"/>
    </xf>
    <xf numFmtId="14" fontId="1" fillId="2" borderId="14" xfId="1" applyNumberFormat="1" applyFill="1" applyBorder="1" applyAlignment="1">
      <alignment horizontal="center" vertical="center"/>
    </xf>
    <xf numFmtId="0" fontId="1" fillId="4" borderId="13" xfId="1" applyFill="1" applyBorder="1" applyAlignment="1">
      <alignment horizontal="center" vertical="center"/>
    </xf>
    <xf numFmtId="165" fontId="1" fillId="2" borderId="13" xfId="1" applyNumberFormat="1" applyFill="1" applyBorder="1" applyAlignment="1">
      <alignment horizontal="center" vertical="center"/>
    </xf>
    <xf numFmtId="165" fontId="1" fillId="2" borderId="14" xfId="1" applyNumberFormat="1" applyFill="1" applyBorder="1" applyAlignment="1">
      <alignment horizontal="center" vertical="center"/>
    </xf>
    <xf numFmtId="164" fontId="1" fillId="6" borderId="2" xfId="1" applyNumberFormat="1" applyFill="1" applyBorder="1" applyAlignment="1">
      <alignment horizontal="center" vertical="center"/>
    </xf>
    <xf numFmtId="164" fontId="1" fillId="6" borderId="3" xfId="1" applyNumberFormat="1" applyFill="1" applyBorder="1" applyAlignment="1">
      <alignment horizontal="center" vertical="center"/>
    </xf>
    <xf numFmtId="8" fontId="4" fillId="0" borderId="0" xfId="1" applyNumberFormat="1" applyFont="1" applyAlignment="1">
      <alignment horizontal="center" vertical="center"/>
    </xf>
    <xf numFmtId="8" fontId="4" fillId="10" borderId="20" xfId="1" applyNumberFormat="1" applyFont="1" applyFill="1" applyBorder="1" applyAlignment="1">
      <alignment horizontal="right" vertical="center" wrapText="1"/>
    </xf>
    <xf numFmtId="8" fontId="4" fillId="10" borderId="6" xfId="1" applyNumberFormat="1" applyFont="1" applyFill="1" applyBorder="1" applyAlignment="1">
      <alignment horizontal="right" vertical="center" wrapText="1"/>
    </xf>
    <xf numFmtId="8" fontId="4" fillId="10" borderId="7" xfId="1" applyNumberFormat="1" applyFont="1" applyFill="1" applyBorder="1" applyAlignment="1">
      <alignment horizontal="right" vertical="center" wrapText="1"/>
    </xf>
    <xf numFmtId="164" fontId="1" fillId="4" borderId="40" xfId="1" applyNumberFormat="1" applyFill="1" applyBorder="1" applyAlignment="1">
      <alignment horizontal="center" vertical="center"/>
    </xf>
    <xf numFmtId="164" fontId="1" fillId="4" borderId="26" xfId="1" applyNumberFormat="1" applyFill="1" applyBorder="1" applyAlignment="1">
      <alignment horizontal="center" vertical="center"/>
    </xf>
    <xf numFmtId="0" fontId="4" fillId="3" borderId="1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17" xfId="1" applyFont="1" applyFill="1" applyBorder="1" applyAlignment="1">
      <alignment horizontal="center" vertical="center" wrapText="1"/>
    </xf>
    <xf numFmtId="0" fontId="4" fillId="3" borderId="27" xfId="1" applyFont="1" applyFill="1" applyBorder="1" applyAlignment="1">
      <alignment horizontal="center" vertical="center" wrapText="1"/>
    </xf>
    <xf numFmtId="164" fontId="1" fillId="6" borderId="33" xfId="1" applyNumberFormat="1" applyFill="1" applyBorder="1" applyAlignment="1">
      <alignment horizontal="center" vertical="center"/>
    </xf>
    <xf numFmtId="164" fontId="1" fillId="4" borderId="17" xfId="1" applyNumberFormat="1" applyFill="1" applyBorder="1" applyAlignment="1">
      <alignment horizontal="center" vertical="center"/>
    </xf>
    <xf numFmtId="164" fontId="1" fillId="2" borderId="13" xfId="1" applyNumberFormat="1" applyFill="1" applyBorder="1" applyAlignment="1">
      <alignment horizontal="center" vertical="center"/>
    </xf>
    <xf numFmtId="14" fontId="1" fillId="2" borderId="2" xfId="1" applyNumberFormat="1" applyFill="1" applyBorder="1" applyAlignment="1">
      <alignment horizontal="center" vertical="center"/>
    </xf>
    <xf numFmtId="165" fontId="1" fillId="2" borderId="2" xfId="1" applyNumberFormat="1" applyFill="1" applyBorder="1" applyAlignment="1">
      <alignment horizontal="center" vertical="center"/>
    </xf>
    <xf numFmtId="164" fontId="1" fillId="4" borderId="27" xfId="1" applyNumberFormat="1" applyFill="1" applyBorder="1" applyAlignment="1">
      <alignment horizontal="center" vertical="center"/>
    </xf>
    <xf numFmtId="8" fontId="4" fillId="9" borderId="5" xfId="1" applyNumberFormat="1" applyFont="1" applyFill="1" applyBorder="1" applyAlignment="1">
      <alignment horizontal="center" vertical="center" wrapText="1"/>
    </xf>
    <xf numFmtId="8" fontId="4" fillId="9" borderId="39" xfId="1" applyNumberFormat="1" applyFont="1" applyFill="1" applyBorder="1" applyAlignment="1">
      <alignment horizontal="center" vertical="center" wrapText="1"/>
    </xf>
    <xf numFmtId="14" fontId="1" fillId="2" borderId="3" xfId="1" applyNumberFormat="1" applyFill="1" applyBorder="1" applyAlignment="1">
      <alignment horizontal="center" vertical="center"/>
    </xf>
    <xf numFmtId="165" fontId="1" fillId="2" borderId="3" xfId="1" applyNumberFormat="1" applyFill="1" applyBorder="1" applyAlignment="1">
      <alignment horizontal="center" vertical="center"/>
    </xf>
    <xf numFmtId="164" fontId="1" fillId="2" borderId="3" xfId="1" applyNumberFormat="1" applyFill="1" applyBorder="1" applyAlignment="1">
      <alignment horizontal="center" vertical="center"/>
    </xf>
    <xf numFmtId="8" fontId="4" fillId="9" borderId="7" xfId="1" applyNumberFormat="1" applyFont="1" applyFill="1" applyBorder="1" applyAlignment="1">
      <alignment horizontal="center" vertical="center" wrapText="1"/>
    </xf>
    <xf numFmtId="0" fontId="4" fillId="3" borderId="38" xfId="1" applyFont="1" applyFill="1" applyBorder="1" applyAlignment="1">
      <alignment horizontal="center" vertical="center" wrapText="1"/>
    </xf>
    <xf numFmtId="0" fontId="4" fillId="3" borderId="41" xfId="1" applyFont="1" applyFill="1" applyBorder="1" applyAlignment="1">
      <alignment horizontal="center" vertical="center" wrapText="1"/>
    </xf>
    <xf numFmtId="0" fontId="4" fillId="3" borderId="34" xfId="1" applyFont="1" applyFill="1" applyBorder="1" applyAlignment="1">
      <alignment horizontal="center" vertical="center" wrapText="1"/>
    </xf>
    <xf numFmtId="0" fontId="4" fillId="3" borderId="36" xfId="1" applyFont="1" applyFill="1" applyBorder="1" applyAlignment="1">
      <alignment horizontal="center" vertical="center" wrapText="1"/>
    </xf>
    <xf numFmtId="164" fontId="1" fillId="4" borderId="1" xfId="3" applyNumberFormat="1" applyFont="1" applyFill="1" applyBorder="1" applyAlignment="1">
      <alignment horizontal="center" vertical="center"/>
    </xf>
    <xf numFmtId="164" fontId="1" fillId="2" borderId="1" xfId="3" applyNumberFormat="1" applyFont="1" applyFill="1" applyBorder="1" applyAlignment="1">
      <alignment horizontal="center" vertical="center"/>
    </xf>
    <xf numFmtId="0" fontId="6" fillId="13" borderId="15" xfId="1" applyFont="1" applyFill="1" applyBorder="1" applyAlignment="1">
      <alignment horizontal="center" vertical="center"/>
    </xf>
    <xf numFmtId="0" fontId="6" fillId="13" borderId="25" xfId="1" applyFont="1" applyFill="1" applyBorder="1" applyAlignment="1">
      <alignment vertical="center" wrapText="1"/>
    </xf>
    <xf numFmtId="0" fontId="6" fillId="13" borderId="18" xfId="1" applyFont="1" applyFill="1" applyBorder="1" applyAlignment="1">
      <alignment horizontal="center" vertical="center"/>
    </xf>
    <xf numFmtId="3" fontId="6" fillId="13" borderId="19" xfId="1" applyNumberFormat="1" applyFont="1" applyFill="1" applyBorder="1" applyAlignment="1">
      <alignment horizontal="center" vertical="center"/>
    </xf>
    <xf numFmtId="0" fontId="6" fillId="13" borderId="25" xfId="1" applyFont="1" applyFill="1" applyBorder="1" applyAlignment="1">
      <alignment horizontal="center" vertical="center" wrapText="1"/>
    </xf>
    <xf numFmtId="0" fontId="6" fillId="13" borderId="43" xfId="1" applyFont="1" applyFill="1" applyBorder="1" applyAlignment="1">
      <alignment horizontal="center" vertical="center" wrapText="1"/>
    </xf>
    <xf numFmtId="0" fontId="6" fillId="13" borderId="44" xfId="1" applyFont="1" applyFill="1" applyBorder="1" applyAlignment="1">
      <alignment horizontal="center" vertical="center" wrapText="1"/>
    </xf>
    <xf numFmtId="0" fontId="6" fillId="13" borderId="44" xfId="1" applyFont="1" applyFill="1" applyBorder="1" applyAlignment="1">
      <alignment horizontal="center" vertical="center" wrapText="1"/>
    </xf>
    <xf numFmtId="0" fontId="6" fillId="13" borderId="45" xfId="1" applyFont="1" applyFill="1" applyBorder="1" applyAlignment="1">
      <alignment horizontal="center" vertical="center" wrapText="1"/>
    </xf>
    <xf numFmtId="0" fontId="6" fillId="13" borderId="46" xfId="1" applyFont="1" applyFill="1" applyBorder="1" applyAlignment="1">
      <alignment horizontal="center" vertical="center" wrapText="1"/>
    </xf>
    <xf numFmtId="0" fontId="6" fillId="13" borderId="47" xfId="1" applyFont="1" applyFill="1" applyBorder="1" applyAlignment="1">
      <alignment horizontal="center" vertical="center" wrapText="1"/>
    </xf>
    <xf numFmtId="0" fontId="6" fillId="13" borderId="21" xfId="1" applyFont="1" applyFill="1" applyBorder="1" applyAlignment="1">
      <alignment horizontal="right" vertical="center" wrapText="1"/>
    </xf>
  </cellXfs>
  <cellStyles count="4">
    <cellStyle name="Moeda 2" xfId="3" xr:uid="{9C6D97B6-1129-48FA-B133-1D36DD1BD057}"/>
    <cellStyle name="Normal" xfId="0" builtinId="0"/>
    <cellStyle name="Normal 2" xfId="1" xr:uid="{4E99F507-953B-43AA-A3BB-873C7C34C6A9}"/>
    <cellStyle name="Vírgula 2" xfId="2" xr:uid="{A42EE1CE-13FD-4965-91CB-284BC411B805}"/>
  </cellStyles>
  <dxfs count="25">
    <dxf>
      <font>
        <color rgb="FF00B050"/>
      </font>
    </dxf>
    <dxf>
      <font>
        <color rgb="FFFF0000"/>
      </font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theme="7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theme="7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theme="7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0D2037"/>
      <color rgb="FFFAFFD1"/>
      <color rgb="FFFDFFEB"/>
      <color rgb="FFFEFFF7"/>
      <color rgb="FFF9FED2"/>
      <color rgb="FFFFFFFF"/>
      <color rgb="FFF5FDB9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4</xdr:row>
      <xdr:rowOff>95168</xdr:rowOff>
    </xdr:to>
    <xdr:sp macro="" textlink="">
      <xdr:nvSpPr>
        <xdr:cNvPr id="1025" name="AutoShape 1" descr="VIDÓR - Há mais de 80 anos a Construir e Vender!">
          <a:extLst>
            <a:ext uri="{FF2B5EF4-FFF2-40B4-BE49-F238E27FC236}">
              <a16:creationId xmlns:a16="http://schemas.microsoft.com/office/drawing/2014/main" id="{BBA0B11A-07B7-AE8C-F98E-A2B0DF7F77FD}"/>
            </a:ext>
          </a:extLst>
        </xdr:cNvPr>
        <xdr:cNvSpPr>
          <a:spLocks noChangeAspect="1" noChangeArrowheads="1"/>
        </xdr:cNvSpPr>
      </xdr:nvSpPr>
      <xdr:spPr bwMode="auto">
        <a:xfrm>
          <a:off x="6705600" y="411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25</xdr:row>
      <xdr:rowOff>0</xdr:rowOff>
    </xdr:from>
    <xdr:to>
      <xdr:col>19</xdr:col>
      <xdr:colOff>304800</xdr:colOff>
      <xdr:row>26</xdr:row>
      <xdr:rowOff>129539</xdr:rowOff>
    </xdr:to>
    <xdr:sp macro="" textlink="">
      <xdr:nvSpPr>
        <xdr:cNvPr id="1026" name="AutoShape 2" descr="VIDÓR - Há mais de 80 anos a Construir e Vender!">
          <a:extLst>
            <a:ext uri="{FF2B5EF4-FFF2-40B4-BE49-F238E27FC236}">
              <a16:creationId xmlns:a16="http://schemas.microsoft.com/office/drawing/2014/main" id="{53B1BB53-AFF3-74A2-DEDF-A4AE099AF58A}"/>
            </a:ext>
          </a:extLst>
        </xdr:cNvPr>
        <xdr:cNvSpPr>
          <a:spLocks noChangeAspect="1" noChangeArrowheads="1"/>
        </xdr:cNvSpPr>
      </xdr:nvSpPr>
      <xdr:spPr bwMode="auto">
        <a:xfrm>
          <a:off x="17731740" y="6187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25</xdr:row>
      <xdr:rowOff>0</xdr:rowOff>
    </xdr:from>
    <xdr:to>
      <xdr:col>19</xdr:col>
      <xdr:colOff>304800</xdr:colOff>
      <xdr:row>26</xdr:row>
      <xdr:rowOff>133349</xdr:rowOff>
    </xdr:to>
    <xdr:sp macro="" textlink="">
      <xdr:nvSpPr>
        <xdr:cNvPr id="1027" name="AutoShape 3" descr="VIDÓR - Há mais de 80 anos a Construir e Vender!">
          <a:extLst>
            <a:ext uri="{FF2B5EF4-FFF2-40B4-BE49-F238E27FC236}">
              <a16:creationId xmlns:a16="http://schemas.microsoft.com/office/drawing/2014/main" id="{F078C03D-2F41-147E-F7F7-10CBDDC8E02B}"/>
            </a:ext>
          </a:extLst>
        </xdr:cNvPr>
        <xdr:cNvSpPr>
          <a:spLocks noChangeAspect="1" noChangeArrowheads="1"/>
        </xdr:cNvSpPr>
      </xdr:nvSpPr>
      <xdr:spPr bwMode="auto">
        <a:xfrm>
          <a:off x="17731740" y="6187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78583</xdr:colOff>
      <xdr:row>0</xdr:row>
      <xdr:rowOff>193964</xdr:rowOff>
    </xdr:from>
    <xdr:to>
      <xdr:col>0</xdr:col>
      <xdr:colOff>704875</xdr:colOff>
      <xdr:row>3</xdr:row>
      <xdr:rowOff>63062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E0D5713-9A80-0E05-18B9-E5E429ADE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3" y="193964"/>
          <a:ext cx="626292" cy="452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41</xdr:row>
      <xdr:rowOff>33028</xdr:rowOff>
    </xdr:from>
    <xdr:to>
      <xdr:col>6</xdr:col>
      <xdr:colOff>600075</xdr:colOff>
      <xdr:row>80</xdr:row>
      <xdr:rowOff>51932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BAE7E6E-A227-75E9-3C08-ABCBB466A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5" y="7843528"/>
          <a:ext cx="3752850" cy="7448404"/>
        </a:xfrm>
        <a:prstGeom prst="rect">
          <a:avLst/>
        </a:prstGeom>
      </xdr:spPr>
    </xdr:pic>
    <xdr:clientData/>
  </xdr:twoCellAnchor>
  <xdr:twoCellAnchor editAs="oneCell">
    <xdr:from>
      <xdr:col>23</xdr:col>
      <xdr:colOff>161925</xdr:colOff>
      <xdr:row>0</xdr:row>
      <xdr:rowOff>85725</xdr:rowOff>
    </xdr:from>
    <xdr:to>
      <xdr:col>32</xdr:col>
      <xdr:colOff>266001</xdr:colOff>
      <xdr:row>40</xdr:row>
      <xdr:rowOff>132392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9362EC3F-2B14-302D-6D85-3F8EBC26E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973550" y="85725"/>
          <a:ext cx="5590476" cy="7666667"/>
        </a:xfrm>
        <a:prstGeom prst="rect">
          <a:avLst/>
        </a:prstGeom>
      </xdr:spPr>
    </xdr:pic>
    <xdr:clientData/>
  </xdr:twoCellAnchor>
  <xdr:twoCellAnchor editAs="oneCell">
    <xdr:from>
      <xdr:col>14</xdr:col>
      <xdr:colOff>47625</xdr:colOff>
      <xdr:row>40</xdr:row>
      <xdr:rowOff>123825</xdr:rowOff>
    </xdr:from>
    <xdr:to>
      <xdr:col>23</xdr:col>
      <xdr:colOff>65916</xdr:colOff>
      <xdr:row>82</xdr:row>
      <xdr:rowOff>17933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8A830622-2060-2FBD-67C8-D41676A0B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372850" y="7743825"/>
          <a:ext cx="5504691" cy="7895108"/>
        </a:xfrm>
        <a:prstGeom prst="rect">
          <a:avLst/>
        </a:prstGeom>
      </xdr:spPr>
    </xdr:pic>
    <xdr:clientData/>
  </xdr:twoCellAnchor>
  <xdr:twoCellAnchor editAs="oneCell">
    <xdr:from>
      <xdr:col>23</xdr:col>
      <xdr:colOff>152401</xdr:colOff>
      <xdr:row>40</xdr:row>
      <xdr:rowOff>161925</xdr:rowOff>
    </xdr:from>
    <xdr:to>
      <xdr:col>32</xdr:col>
      <xdr:colOff>214231</xdr:colOff>
      <xdr:row>83</xdr:row>
      <xdr:rowOff>17934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1B372620-4C55-B62C-DB44-A4C61FAC8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964026" y="7781925"/>
          <a:ext cx="5548230" cy="80475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05FE1-3D3B-4895-AC7F-4C2EBC1F9E09}">
  <dimension ref="A1:SB37"/>
  <sheetViews>
    <sheetView showGridLines="0" tabSelected="1" view="pageBreakPreview" topLeftCell="A13" zoomScaleNormal="80" zoomScaleSheetLayoutView="100" workbookViewId="0">
      <pane xSplit="4" topLeftCell="E1" activePane="topRight" state="frozen"/>
      <selection pane="topRight" activeCell="B19" sqref="B19"/>
    </sheetView>
  </sheetViews>
  <sheetFormatPr defaultColWidth="26.109375" defaultRowHeight="13.8" x14ac:dyDescent="0.3"/>
  <cols>
    <col min="1" max="1" width="11.6640625" style="20" customWidth="1"/>
    <col min="2" max="2" width="64.44140625" style="20" customWidth="1"/>
    <col min="3" max="3" width="13.109375" style="20" customWidth="1"/>
    <col min="4" max="4" width="21.21875" style="20" customWidth="1"/>
    <col min="5" max="5" width="13.88671875" style="20" bestFit="1" customWidth="1"/>
    <col min="6" max="6" width="13.77734375" style="20" customWidth="1"/>
    <col min="7" max="7" width="13.88671875" style="20" bestFit="1" customWidth="1"/>
    <col min="8" max="8" width="13.44140625" style="20" customWidth="1"/>
    <col min="9" max="9" width="13.88671875" style="20" bestFit="1" customWidth="1"/>
    <col min="10" max="10" width="15.33203125" style="20" customWidth="1"/>
    <col min="11" max="11" width="28.44140625" style="20" bestFit="1" customWidth="1"/>
    <col min="12" max="12" width="17.77734375" style="20" customWidth="1"/>
    <col min="13" max="13" width="17.109375" style="20" customWidth="1"/>
    <col min="14" max="14" width="17" style="20" customWidth="1"/>
    <col min="15" max="16384" width="26.109375" style="20"/>
  </cols>
  <sheetData>
    <row r="1" spans="1:496" s="13" customFormat="1" ht="17.25" customHeight="1" thickBot="1" x14ac:dyDescent="0.3">
      <c r="B1" s="14" t="s">
        <v>85</v>
      </c>
      <c r="C1" s="86" t="s">
        <v>105</v>
      </c>
      <c r="D1" s="87"/>
      <c r="H1" s="15"/>
      <c r="J1" s="15"/>
    </row>
    <row r="2" spans="1:496" s="13" customFormat="1" ht="15.75" customHeight="1" x14ac:dyDescent="0.25">
      <c r="B2" s="16" t="s">
        <v>104</v>
      </c>
      <c r="C2" s="88"/>
      <c r="D2" s="89"/>
      <c r="H2" s="15"/>
      <c r="J2" s="15"/>
    </row>
    <row r="3" spans="1:496" s="13" customFormat="1" ht="13.5" customHeight="1" thickBot="1" x14ac:dyDescent="0.3">
      <c r="B3" s="17" t="s">
        <v>106</v>
      </c>
      <c r="C3" s="90"/>
      <c r="D3" s="91"/>
      <c r="H3" s="15"/>
      <c r="J3" s="15"/>
    </row>
    <row r="4" spans="1:496" s="18" customFormat="1" ht="15.75" customHeight="1" thickBot="1" x14ac:dyDescent="0.35">
      <c r="B4" s="19" t="s">
        <v>107</v>
      </c>
      <c r="E4" s="13"/>
      <c r="F4" s="20"/>
      <c r="H4" s="21"/>
      <c r="J4" s="21"/>
    </row>
    <row r="5" spans="1:496" s="18" customFormat="1" ht="12.75" customHeight="1" thickBot="1" x14ac:dyDescent="0.3">
      <c r="B5" s="22" t="s">
        <v>0</v>
      </c>
      <c r="C5" s="23" t="s">
        <v>111</v>
      </c>
      <c r="D5" s="24"/>
      <c r="F5" s="15"/>
      <c r="G5" s="104"/>
      <c r="H5" s="104"/>
      <c r="I5" s="104"/>
      <c r="J5" s="104"/>
    </row>
    <row r="6" spans="1:496" s="18" customFormat="1" ht="12" customHeight="1" thickBot="1" x14ac:dyDescent="0.3">
      <c r="A6" s="25"/>
      <c r="B6" s="105" t="s">
        <v>90</v>
      </c>
      <c r="C6" s="106"/>
      <c r="D6" s="107"/>
      <c r="E6" s="77" t="s">
        <v>108</v>
      </c>
      <c r="F6" s="78"/>
      <c r="G6" s="79" t="s">
        <v>109</v>
      </c>
      <c r="H6" s="80"/>
      <c r="I6" s="120" t="s">
        <v>110</v>
      </c>
      <c r="J6" s="121"/>
      <c r="K6" s="140" t="s">
        <v>97</v>
      </c>
      <c r="L6" s="141"/>
      <c r="M6" s="141"/>
      <c r="N6" s="142"/>
    </row>
    <row r="7" spans="1:496" s="18" customFormat="1" ht="20.25" customHeight="1" thickBot="1" x14ac:dyDescent="0.3">
      <c r="A7" s="132" t="s">
        <v>103</v>
      </c>
      <c r="B7" s="133" t="s">
        <v>84</v>
      </c>
      <c r="C7" s="134" t="s">
        <v>91</v>
      </c>
      <c r="D7" s="135" t="s">
        <v>92</v>
      </c>
      <c r="E7" s="136" t="s">
        <v>86</v>
      </c>
      <c r="F7" s="136" t="s">
        <v>87</v>
      </c>
      <c r="G7" s="136" t="s">
        <v>86</v>
      </c>
      <c r="H7" s="136" t="s">
        <v>87</v>
      </c>
      <c r="I7" s="136" t="s">
        <v>86</v>
      </c>
      <c r="J7" s="137" t="s">
        <v>87</v>
      </c>
      <c r="K7" s="138" t="s">
        <v>86</v>
      </c>
      <c r="L7" s="138" t="s">
        <v>87</v>
      </c>
      <c r="M7" s="139"/>
      <c r="N7" s="139"/>
    </row>
    <row r="8" spans="1:496" s="34" customFormat="1" ht="58.2" customHeight="1" thickBot="1" x14ac:dyDescent="0.3">
      <c r="A8" s="26">
        <v>1</v>
      </c>
      <c r="B8" s="5" t="s">
        <v>112</v>
      </c>
      <c r="C8" s="27" t="s">
        <v>89</v>
      </c>
      <c r="D8" s="28">
        <v>10500</v>
      </c>
      <c r="E8" s="29">
        <v>1</v>
      </c>
      <c r="F8" s="30">
        <f>E8*D8</f>
        <v>10500</v>
      </c>
      <c r="G8" s="30">
        <v>2</v>
      </c>
      <c r="H8" s="30">
        <f>G8*D8</f>
        <v>21000</v>
      </c>
      <c r="I8" s="30">
        <v>1</v>
      </c>
      <c r="J8" s="31">
        <f>I8*D8</f>
        <v>10500</v>
      </c>
      <c r="K8" s="32">
        <f>IF(SUM(E8,G8,I8)=0,0,
   IF( (E8&lt;&gt;0)+(G8&lt;&gt;0)+(I8&lt;&gt;0)=1,
       MAX(E8,G8,I8),
       MIN( IF(E8=0,1E+99,E8), IF(G8=0,1E+99,G8), IF(I8=0,1E+99,I8) )
   )
)</f>
        <v>1</v>
      </c>
      <c r="L8" s="33">
        <f>IF(SUM(F8,H8,J8)=0,0,
   IF( (F8&lt;&gt;0)+(H8&lt;&gt;0)+(J8&lt;&gt;0)=1,
       MAX(F8,H8,J8),
       MIN( IF(F8=0,1E+99,F8), IF(H8=0,1E+99,H8), IF(J8=0,1E+99,J8) )
   )
)</f>
        <v>10500</v>
      </c>
      <c r="M8" s="131" t="str">
        <f>IF(F8=MIN(F8,H8,J8),$E$6,IF(H8=MIN(F8,H8,J8),$G$6,$I$6))</f>
        <v>Empresa 1</v>
      </c>
      <c r="N8" s="131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</row>
    <row r="9" spans="1:496" s="34" customFormat="1" ht="84.6" customHeight="1" x14ac:dyDescent="0.25">
      <c r="A9" s="35">
        <v>2</v>
      </c>
      <c r="B9" s="5" t="s">
        <v>112</v>
      </c>
      <c r="C9" s="36" t="s">
        <v>89</v>
      </c>
      <c r="D9" s="37">
        <v>8000</v>
      </c>
      <c r="E9" s="38">
        <v>2</v>
      </c>
      <c r="F9" s="39">
        <f>E9*D9</f>
        <v>16000</v>
      </c>
      <c r="G9" s="39">
        <v>3</v>
      </c>
      <c r="H9" s="39">
        <f>G9*D9</f>
        <v>24000</v>
      </c>
      <c r="I9" s="39">
        <v>1</v>
      </c>
      <c r="J9" s="40">
        <f>I9*D9</f>
        <v>8000</v>
      </c>
      <c r="K9" s="39">
        <f t="shared" ref="K9:K13" si="0">IF(SUM(E9,G9,I9)=0,0,
   IF( (E9&lt;&gt;0)+(G9&lt;&gt;0)+(I9&lt;&gt;0)=1,
       MAX(E9,G9,I9),
       MIN( IF(E9=0,1E+99,E9), IF(G9=0,1E+99,G9), IF(I9=0,1E+99,I9) )
   )
)</f>
        <v>1</v>
      </c>
      <c r="L9" s="39">
        <f t="shared" ref="L9:L13" si="1">IF(SUM(F9,H9,J9)=0,0,
   IF( (F9&lt;&gt;0)+(H9&lt;&gt;0)+(J9&lt;&gt;0)=1,
       MAX(F9,H9,J9),
       MIN( IF(F9=0,1E+99,F9), IF(H9=0,1E+99,H9), IF(J9=0,1E+99,J9) )
   )
)</f>
        <v>8000</v>
      </c>
      <c r="M9" s="130" t="str">
        <f t="shared" ref="M9" si="2">IF(F9=MIN(F9,H9,J9),$E$6,IF(H9=MIN(F9,H9,J9),$G$6,$I$6))</f>
        <v>Empresa 3</v>
      </c>
      <c r="N9" s="130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</row>
    <row r="10" spans="1:496" s="34" customFormat="1" ht="13.2" x14ac:dyDescent="0.25">
      <c r="A10" s="26">
        <v>3</v>
      </c>
      <c r="B10" s="7"/>
      <c r="C10" s="41"/>
      <c r="D10" s="42"/>
      <c r="E10" s="43"/>
      <c r="F10" s="33"/>
      <c r="G10" s="33"/>
      <c r="H10" s="33"/>
      <c r="I10" s="33"/>
      <c r="J10" s="44"/>
      <c r="K10" s="32">
        <f t="shared" si="0"/>
        <v>0</v>
      </c>
      <c r="L10" s="33">
        <f t="shared" si="1"/>
        <v>0</v>
      </c>
      <c r="M10" s="131"/>
      <c r="N10" s="131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</row>
    <row r="11" spans="1:496" s="34" customFormat="1" ht="13.2" x14ac:dyDescent="0.25">
      <c r="A11" s="35">
        <v>4</v>
      </c>
      <c r="B11" s="6"/>
      <c r="C11" s="36"/>
      <c r="D11" s="37"/>
      <c r="E11" s="38"/>
      <c r="F11" s="39"/>
      <c r="G11" s="39"/>
      <c r="H11" s="39"/>
      <c r="I11" s="39"/>
      <c r="J11" s="40"/>
      <c r="K11" s="39">
        <f t="shared" si="0"/>
        <v>0</v>
      </c>
      <c r="L11" s="39">
        <f t="shared" si="1"/>
        <v>0</v>
      </c>
      <c r="M11" s="130"/>
      <c r="N11" s="130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  <c r="QM11" s="18"/>
      <c r="QN11" s="18"/>
      <c r="QO11" s="18"/>
      <c r="QP11" s="18"/>
      <c r="QQ11" s="18"/>
      <c r="QR11" s="18"/>
      <c r="QS11" s="18"/>
      <c r="QT11" s="18"/>
      <c r="QU11" s="18"/>
      <c r="QV11" s="18"/>
      <c r="QW11" s="18"/>
      <c r="QX11" s="18"/>
      <c r="QY11" s="18"/>
      <c r="QZ11" s="18"/>
      <c r="RA11" s="18"/>
      <c r="RB11" s="18"/>
      <c r="RC11" s="18"/>
      <c r="RD11" s="18"/>
      <c r="RE11" s="18"/>
      <c r="RF11" s="18"/>
      <c r="RG11" s="18"/>
      <c r="RH11" s="18"/>
      <c r="RI11" s="18"/>
      <c r="RJ11" s="18"/>
      <c r="RK11" s="18"/>
      <c r="RL11" s="18"/>
      <c r="RM11" s="18"/>
      <c r="RN11" s="18"/>
      <c r="RO11" s="18"/>
      <c r="RP11" s="18"/>
      <c r="RQ11" s="18"/>
      <c r="RR11" s="18"/>
      <c r="RS11" s="18"/>
      <c r="RT11" s="18"/>
      <c r="RU11" s="18"/>
      <c r="RV11" s="18"/>
      <c r="RW11" s="18"/>
      <c r="RX11" s="18"/>
      <c r="RY11" s="18"/>
      <c r="RZ11" s="18"/>
      <c r="SA11" s="18"/>
      <c r="SB11" s="18"/>
    </row>
    <row r="12" spans="1:496" s="34" customFormat="1" ht="13.2" x14ac:dyDescent="0.25">
      <c r="A12" s="26">
        <v>5</v>
      </c>
      <c r="B12" s="8"/>
      <c r="C12" s="45"/>
      <c r="D12" s="46"/>
      <c r="E12" s="47"/>
      <c r="F12" s="32"/>
      <c r="G12" s="32"/>
      <c r="H12" s="32"/>
      <c r="I12" s="32"/>
      <c r="J12" s="48"/>
      <c r="K12" s="32">
        <f t="shared" si="0"/>
        <v>0</v>
      </c>
      <c r="L12" s="33">
        <f t="shared" si="1"/>
        <v>0</v>
      </c>
      <c r="M12" s="131"/>
      <c r="N12" s="131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  <c r="LF12" s="18"/>
      <c r="LG12" s="18"/>
      <c r="LH12" s="18"/>
      <c r="LI12" s="18"/>
      <c r="LJ12" s="18"/>
      <c r="LK12" s="18"/>
      <c r="LL12" s="18"/>
      <c r="LM12" s="18"/>
      <c r="LN12" s="18"/>
      <c r="LO12" s="18"/>
      <c r="LP12" s="18"/>
      <c r="LQ12" s="18"/>
      <c r="LR12" s="18"/>
      <c r="LS12" s="18"/>
      <c r="LT12" s="18"/>
      <c r="LU12" s="18"/>
      <c r="LV12" s="18"/>
      <c r="LW12" s="18"/>
      <c r="LX12" s="18"/>
      <c r="LY12" s="18"/>
      <c r="LZ12" s="18"/>
      <c r="MA12" s="18"/>
      <c r="MB12" s="18"/>
      <c r="MC12" s="18"/>
      <c r="MD12" s="18"/>
      <c r="ME12" s="18"/>
      <c r="MF12" s="18"/>
      <c r="MG12" s="18"/>
      <c r="MH12" s="18"/>
      <c r="MI12" s="18"/>
      <c r="MJ12" s="18"/>
      <c r="MK12" s="18"/>
      <c r="ML12" s="18"/>
      <c r="MM12" s="18"/>
      <c r="MN12" s="18"/>
      <c r="MO12" s="18"/>
      <c r="MP12" s="18"/>
      <c r="MQ12" s="18"/>
      <c r="MR12" s="18"/>
      <c r="MS12" s="18"/>
      <c r="MT12" s="18"/>
      <c r="MU12" s="18"/>
      <c r="MV12" s="18"/>
      <c r="MW12" s="18"/>
      <c r="MX12" s="18"/>
      <c r="MY12" s="18"/>
      <c r="MZ12" s="18"/>
      <c r="NA12" s="18"/>
      <c r="NB12" s="18"/>
      <c r="NC12" s="18"/>
      <c r="ND12" s="18"/>
      <c r="NE12" s="18"/>
      <c r="NF12" s="18"/>
      <c r="NG12" s="18"/>
      <c r="NH12" s="18"/>
      <c r="NI12" s="18"/>
      <c r="NJ12" s="18"/>
      <c r="NK12" s="18"/>
      <c r="NL12" s="18"/>
      <c r="NM12" s="18"/>
      <c r="NN12" s="18"/>
      <c r="NO12" s="18"/>
      <c r="NP12" s="18"/>
      <c r="NQ12" s="18"/>
      <c r="NR12" s="18"/>
      <c r="NS12" s="18"/>
      <c r="NT12" s="18"/>
      <c r="NU12" s="18"/>
      <c r="NV12" s="18"/>
      <c r="NW12" s="18"/>
      <c r="NX12" s="18"/>
      <c r="NY12" s="18"/>
      <c r="NZ12" s="18"/>
      <c r="OA12" s="18"/>
      <c r="OB12" s="18"/>
      <c r="OC12" s="18"/>
      <c r="OD12" s="18"/>
      <c r="OE12" s="18"/>
      <c r="OF12" s="18"/>
      <c r="OG12" s="18"/>
      <c r="OH12" s="18"/>
      <c r="OI12" s="18"/>
      <c r="OJ12" s="18"/>
      <c r="OK12" s="18"/>
      <c r="OL12" s="18"/>
      <c r="OM12" s="18"/>
      <c r="ON12" s="18"/>
      <c r="OO12" s="18"/>
      <c r="OP12" s="18"/>
      <c r="OQ12" s="18"/>
      <c r="OR12" s="18"/>
      <c r="OS12" s="18"/>
      <c r="OT12" s="18"/>
      <c r="OU12" s="18"/>
      <c r="OV12" s="18"/>
      <c r="OW12" s="18"/>
      <c r="OX12" s="18"/>
      <c r="OY12" s="18"/>
      <c r="OZ12" s="18"/>
      <c r="PA12" s="18"/>
      <c r="PB12" s="18"/>
      <c r="PC12" s="18"/>
      <c r="PD12" s="18"/>
      <c r="PE12" s="18"/>
      <c r="PF12" s="18"/>
      <c r="PG12" s="18"/>
      <c r="PH12" s="18"/>
      <c r="PI12" s="18"/>
      <c r="PJ12" s="18"/>
      <c r="PK12" s="18"/>
      <c r="PL12" s="18"/>
      <c r="PM12" s="18"/>
      <c r="PN12" s="18"/>
      <c r="PO12" s="18"/>
      <c r="PP12" s="18"/>
      <c r="PQ12" s="18"/>
      <c r="PR12" s="18"/>
      <c r="PS12" s="18"/>
      <c r="PT12" s="18"/>
      <c r="PU12" s="18"/>
      <c r="PV12" s="18"/>
      <c r="PW12" s="18"/>
      <c r="PX12" s="18"/>
      <c r="PY12" s="18"/>
      <c r="PZ12" s="18"/>
      <c r="QA12" s="18"/>
      <c r="QB12" s="18"/>
      <c r="QC12" s="18"/>
      <c r="QD12" s="18"/>
      <c r="QE12" s="18"/>
      <c r="QF12" s="18"/>
      <c r="QG12" s="18"/>
      <c r="QH12" s="18"/>
      <c r="QI12" s="18"/>
      <c r="QJ12" s="18"/>
      <c r="QK12" s="18"/>
      <c r="QL12" s="18"/>
      <c r="QM12" s="18"/>
      <c r="QN12" s="18"/>
      <c r="QO12" s="18"/>
      <c r="QP12" s="18"/>
      <c r="QQ12" s="18"/>
      <c r="QR12" s="18"/>
      <c r="QS12" s="18"/>
      <c r="QT12" s="18"/>
      <c r="QU12" s="18"/>
      <c r="QV12" s="18"/>
      <c r="QW12" s="18"/>
      <c r="QX12" s="18"/>
      <c r="QY12" s="18"/>
      <c r="QZ12" s="18"/>
      <c r="RA12" s="18"/>
      <c r="RB12" s="18"/>
      <c r="RC12" s="18"/>
      <c r="RD12" s="18"/>
      <c r="RE12" s="18"/>
      <c r="RF12" s="18"/>
      <c r="RG12" s="18"/>
      <c r="RH12" s="18"/>
      <c r="RI12" s="18"/>
      <c r="RJ12" s="18"/>
      <c r="RK12" s="18"/>
      <c r="RL12" s="18"/>
      <c r="RM12" s="18"/>
      <c r="RN12" s="18"/>
      <c r="RO12" s="18"/>
      <c r="RP12" s="18"/>
      <c r="RQ12" s="18"/>
      <c r="RR12" s="18"/>
      <c r="RS12" s="18"/>
      <c r="RT12" s="18"/>
      <c r="RU12" s="18"/>
      <c r="RV12" s="18"/>
      <c r="RW12" s="18"/>
      <c r="RX12" s="18"/>
      <c r="RY12" s="18"/>
      <c r="RZ12" s="18"/>
      <c r="SA12" s="18"/>
      <c r="SB12" s="18"/>
    </row>
    <row r="13" spans="1:496" s="34" customFormat="1" ht="17.399999999999999" customHeight="1" thickBot="1" x14ac:dyDescent="0.3">
      <c r="A13" s="49">
        <v>6</v>
      </c>
      <c r="B13" s="9"/>
      <c r="C13" s="50"/>
      <c r="D13" s="51"/>
      <c r="E13" s="52"/>
      <c r="F13" s="53"/>
      <c r="G13" s="53"/>
      <c r="H13" s="53"/>
      <c r="I13" s="53"/>
      <c r="J13" s="54"/>
      <c r="K13" s="39">
        <f t="shared" si="0"/>
        <v>0</v>
      </c>
      <c r="L13" s="39">
        <f t="shared" si="1"/>
        <v>0</v>
      </c>
      <c r="M13" s="130"/>
      <c r="N13" s="130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/>
      <c r="NR13" s="18"/>
      <c r="NS13" s="18"/>
      <c r="NT13" s="18"/>
      <c r="NU13" s="18"/>
      <c r="NV13" s="18"/>
      <c r="NW13" s="18"/>
      <c r="NX13" s="18"/>
      <c r="NY13" s="18"/>
      <c r="NZ13" s="18"/>
      <c r="OA13" s="18"/>
      <c r="OB13" s="18"/>
      <c r="OC13" s="18"/>
      <c r="OD13" s="18"/>
      <c r="OE13" s="18"/>
      <c r="OF13" s="18"/>
      <c r="OG13" s="18"/>
      <c r="OH13" s="18"/>
      <c r="OI13" s="18"/>
      <c r="OJ13" s="18"/>
      <c r="OK13" s="18"/>
      <c r="OL13" s="18"/>
      <c r="OM13" s="18"/>
      <c r="ON13" s="18"/>
      <c r="OO13" s="18"/>
      <c r="OP13" s="18"/>
      <c r="OQ13" s="18"/>
      <c r="OR13" s="18"/>
      <c r="OS13" s="18"/>
      <c r="OT13" s="18"/>
      <c r="OU13" s="18"/>
      <c r="OV13" s="18"/>
      <c r="OW13" s="18"/>
      <c r="OX13" s="18"/>
      <c r="OY13" s="18"/>
      <c r="OZ13" s="18"/>
      <c r="PA13" s="18"/>
      <c r="PB13" s="18"/>
      <c r="PC13" s="18"/>
      <c r="PD13" s="18"/>
      <c r="PE13" s="18"/>
      <c r="PF13" s="18"/>
      <c r="PG13" s="18"/>
      <c r="PH13" s="18"/>
      <c r="PI13" s="18"/>
      <c r="PJ13" s="18"/>
      <c r="PK13" s="18"/>
      <c r="PL13" s="18"/>
      <c r="PM13" s="18"/>
      <c r="PN13" s="18"/>
      <c r="PO13" s="18"/>
      <c r="PP13" s="18"/>
      <c r="PQ13" s="18"/>
      <c r="PR13" s="18"/>
      <c r="PS13" s="18"/>
      <c r="PT13" s="18"/>
      <c r="PU13" s="18"/>
      <c r="PV13" s="18"/>
      <c r="PW13" s="18"/>
      <c r="PX13" s="18"/>
      <c r="PY13" s="18"/>
      <c r="PZ13" s="18"/>
      <c r="QA13" s="18"/>
      <c r="QB13" s="18"/>
      <c r="QC13" s="18"/>
      <c r="QD13" s="18"/>
      <c r="QE13" s="18"/>
      <c r="QF13" s="18"/>
      <c r="QG13" s="18"/>
      <c r="QH13" s="18"/>
      <c r="QI13" s="18"/>
      <c r="QJ13" s="18"/>
      <c r="QK13" s="18"/>
      <c r="QL13" s="18"/>
      <c r="QM13" s="18"/>
      <c r="QN13" s="18"/>
      <c r="QO13" s="18"/>
      <c r="QP13" s="18"/>
      <c r="QQ13" s="18"/>
      <c r="QR13" s="18"/>
      <c r="QS13" s="18"/>
      <c r="QT13" s="18"/>
      <c r="QU13" s="18"/>
      <c r="QV13" s="18"/>
      <c r="QW13" s="18"/>
      <c r="QX13" s="18"/>
      <c r="QY13" s="18"/>
      <c r="QZ13" s="18"/>
      <c r="RA13" s="18"/>
      <c r="RB13" s="18"/>
      <c r="RC13" s="18"/>
      <c r="RD13" s="18"/>
      <c r="RE13" s="18"/>
      <c r="RF13" s="18"/>
      <c r="RG13" s="18"/>
      <c r="RH13" s="18"/>
      <c r="RI13" s="18"/>
      <c r="RJ13" s="18"/>
      <c r="RK13" s="18"/>
      <c r="RL13" s="18"/>
      <c r="RM13" s="18"/>
      <c r="RN13" s="18"/>
      <c r="RO13" s="18"/>
      <c r="RP13" s="18"/>
      <c r="RQ13" s="18"/>
      <c r="RR13" s="18"/>
      <c r="RS13" s="18"/>
      <c r="RT13" s="18"/>
      <c r="RU13" s="18"/>
      <c r="RV13" s="18"/>
      <c r="RW13" s="18"/>
      <c r="RX13" s="18"/>
      <c r="RY13" s="18"/>
      <c r="RZ13" s="18"/>
      <c r="SA13" s="18"/>
      <c r="SB13" s="18"/>
    </row>
    <row r="14" spans="1:496" s="18" customFormat="1" thickBot="1" x14ac:dyDescent="0.3">
      <c r="B14" s="143" t="s">
        <v>94</v>
      </c>
      <c r="C14" s="55"/>
      <c r="D14" s="56"/>
      <c r="E14" s="77" t="str">
        <f>E6</f>
        <v>Empresa 1</v>
      </c>
      <c r="F14" s="78"/>
      <c r="G14" s="79" t="str">
        <f>G6</f>
        <v>Empresa 2</v>
      </c>
      <c r="H14" s="80"/>
      <c r="I14" s="120" t="str">
        <f>I6</f>
        <v>Empresa 3</v>
      </c>
      <c r="J14" s="125"/>
      <c r="K14" s="57"/>
      <c r="L14" s="58"/>
      <c r="M14" s="57"/>
      <c r="N14" s="58"/>
    </row>
    <row r="15" spans="1:496" s="59" customFormat="1" ht="15" customHeight="1" x14ac:dyDescent="0.3">
      <c r="B15" s="60">
        <f>AVERAGE(E15:J15)</f>
        <v>30000</v>
      </c>
      <c r="C15" s="110" t="s">
        <v>1</v>
      </c>
      <c r="D15" s="111"/>
      <c r="E15" s="114">
        <f>SUM(F8:F13)</f>
        <v>26500</v>
      </c>
      <c r="F15" s="93"/>
      <c r="G15" s="92">
        <f>SUM(H8:H13)</f>
        <v>45000</v>
      </c>
      <c r="H15" s="93"/>
      <c r="I15" s="92">
        <f>SUM(J8:J13)</f>
        <v>18500</v>
      </c>
      <c r="J15" s="94"/>
      <c r="K15" s="10" t="str">
        <f>IF(E15=MIN(E15,G15,I15),E6,IF(G15=MIN(E15,G15,I15),G6,I6))</f>
        <v>Empresa 3</v>
      </c>
      <c r="L15" s="61">
        <f>IF(E15=MIN(E15,G15,I15),E15,IF(G15=MIN(E15,G15,I15),G15,I15))</f>
        <v>18500</v>
      </c>
      <c r="M15" s="127" t="s">
        <v>1</v>
      </c>
      <c r="N15" s="128"/>
    </row>
    <row r="16" spans="1:496" s="59" customFormat="1" ht="15" customHeight="1" x14ac:dyDescent="0.3">
      <c r="B16" s="60">
        <f>AVERAGE(E16:J16)</f>
        <v>1.6666666666666667</v>
      </c>
      <c r="C16" s="110" t="s">
        <v>93</v>
      </c>
      <c r="D16" s="111"/>
      <c r="E16" s="95">
        <f>AVERAGE(E8:E13)</f>
        <v>1.5</v>
      </c>
      <c r="F16" s="96"/>
      <c r="G16" s="102">
        <f>AVERAGE(G8:G13)</f>
        <v>2.5</v>
      </c>
      <c r="H16" s="96"/>
      <c r="I16" s="102">
        <f>AVERAGE(I8:I13)</f>
        <v>1</v>
      </c>
      <c r="J16" s="103"/>
      <c r="K16" s="11" t="str">
        <f>IF(E16=MIN(E16,G16,I16),E6,IF(G16=MIN(E16,G16,I16),G6,I6))</f>
        <v>Empresa 3</v>
      </c>
      <c r="L16" s="62">
        <f>IF(E16=MIN(E16,G16,I16),E16,IF(G16=MIN(E16,G16,I16),G16,I16))</f>
        <v>1</v>
      </c>
      <c r="M16" s="111" t="s">
        <v>93</v>
      </c>
      <c r="N16" s="129"/>
    </row>
    <row r="17" spans="2:14" s="18" customFormat="1" ht="15" customHeight="1" x14ac:dyDescent="0.25">
      <c r="B17" s="63">
        <f>AVERAGE(E17:J17)</f>
        <v>45926.666666666664</v>
      </c>
      <c r="C17" s="110" t="s">
        <v>88</v>
      </c>
      <c r="D17" s="111"/>
      <c r="E17" s="97">
        <v>45925</v>
      </c>
      <c r="F17" s="98"/>
      <c r="G17" s="117">
        <v>45926</v>
      </c>
      <c r="H17" s="98"/>
      <c r="I17" s="117">
        <v>45929</v>
      </c>
      <c r="J17" s="122"/>
      <c r="K17" s="11" t="str">
        <f>IF(E17=MIN(E17,G17,I17),E6,IF(G17=MIN(E17,G17,I17),G6,I6))</f>
        <v>Empresa 1</v>
      </c>
      <c r="L17" s="64">
        <f>IF(E17=MIN(E17,G17,I17),E17,IF(G17=MIN(E17,G17,I17),G17,I17))</f>
        <v>45925</v>
      </c>
      <c r="M17" s="111" t="s">
        <v>88</v>
      </c>
      <c r="N17" s="129"/>
    </row>
    <row r="18" spans="2:14" s="18" customFormat="1" ht="15" customHeight="1" x14ac:dyDescent="0.25">
      <c r="B18" s="76">
        <f>AVERAGE(E18:J18)</f>
        <v>3</v>
      </c>
      <c r="C18" s="110" t="s">
        <v>95</v>
      </c>
      <c r="D18" s="111"/>
      <c r="E18" s="99">
        <v>2</v>
      </c>
      <c r="F18" s="82"/>
      <c r="G18" s="81">
        <v>4</v>
      </c>
      <c r="H18" s="82"/>
      <c r="I18" s="81">
        <v>3</v>
      </c>
      <c r="J18" s="85"/>
      <c r="K18" s="11" t="str">
        <f>IF(E18=MAX(E18,G18,I18),E6,IF(G18=MAX(E18,G18,I18),G6,I6))</f>
        <v>Empresa 2</v>
      </c>
      <c r="L18" s="66">
        <f>IF(E18=MAX(E18,G18,I18),E18,IF(G18=MAX(E18,G18,I18),G18,I18))</f>
        <v>4</v>
      </c>
      <c r="M18" s="111" t="s">
        <v>95</v>
      </c>
      <c r="N18" s="129"/>
    </row>
    <row r="19" spans="2:14" s="18" customFormat="1" ht="15" customHeight="1" x14ac:dyDescent="0.25">
      <c r="B19" s="67">
        <f>AVERAGE(E19:J19)</f>
        <v>24.666666666666668</v>
      </c>
      <c r="C19" s="110" t="s">
        <v>98</v>
      </c>
      <c r="D19" s="111"/>
      <c r="E19" s="100">
        <v>22</v>
      </c>
      <c r="F19" s="101"/>
      <c r="G19" s="118">
        <v>19</v>
      </c>
      <c r="H19" s="101"/>
      <c r="I19" s="118">
        <v>33</v>
      </c>
      <c r="J19" s="123"/>
      <c r="K19" s="11" t="str">
        <f>IF(E19=MIN(E19,G19,I19),E6,IF(G19=MIN(E19,G19,I19),G6,I6))</f>
        <v>Empresa 2</v>
      </c>
      <c r="L19" s="68">
        <f>IF(E19=MIN(E19,G19,I19),E19,IF(G19=MIN(E19,G19,I19),G19,I19))</f>
        <v>19</v>
      </c>
      <c r="M19" s="111" t="s">
        <v>98</v>
      </c>
      <c r="N19" s="129"/>
    </row>
    <row r="20" spans="2:14" s="18" customFormat="1" ht="15" customHeight="1" x14ac:dyDescent="0.25">
      <c r="B20" s="65"/>
      <c r="C20" s="110" t="s">
        <v>96</v>
      </c>
      <c r="D20" s="111"/>
      <c r="E20" s="99" t="s">
        <v>99</v>
      </c>
      <c r="F20" s="82"/>
      <c r="G20" s="81" t="s">
        <v>99</v>
      </c>
      <c r="H20" s="82"/>
      <c r="I20" s="81" t="s">
        <v>99</v>
      </c>
      <c r="J20" s="85"/>
      <c r="K20" s="69"/>
      <c r="L20" s="70"/>
      <c r="M20" s="111" t="s">
        <v>96</v>
      </c>
      <c r="N20" s="129"/>
    </row>
    <row r="21" spans="2:14" s="18" customFormat="1" ht="15" customHeight="1" x14ac:dyDescent="0.25">
      <c r="B21" s="71"/>
      <c r="C21" s="110" t="s">
        <v>2</v>
      </c>
      <c r="D21" s="111"/>
      <c r="E21" s="116" t="s">
        <v>101</v>
      </c>
      <c r="F21" s="84"/>
      <c r="G21" s="83" t="s">
        <v>102</v>
      </c>
      <c r="H21" s="84"/>
      <c r="I21" s="83" t="s">
        <v>100</v>
      </c>
      <c r="J21" s="124"/>
      <c r="K21" s="12"/>
      <c r="L21" s="72"/>
      <c r="M21" s="111" t="s">
        <v>2</v>
      </c>
      <c r="N21" s="129"/>
    </row>
    <row r="22" spans="2:14" s="18" customFormat="1" ht="83.4" customHeight="1" thickBot="1" x14ac:dyDescent="0.3">
      <c r="B22" s="73"/>
      <c r="C22" s="112" t="s">
        <v>3</v>
      </c>
      <c r="D22" s="113"/>
      <c r="E22" s="115"/>
      <c r="F22" s="109"/>
      <c r="G22" s="108"/>
      <c r="H22" s="109"/>
      <c r="I22" s="108"/>
      <c r="J22" s="119"/>
      <c r="K22" s="74"/>
      <c r="L22" s="75"/>
      <c r="M22" s="113" t="s">
        <v>3</v>
      </c>
      <c r="N22" s="126"/>
    </row>
    <row r="37" spans="6:6" ht="14.4" x14ac:dyDescent="0.3">
      <c r="F37"/>
    </row>
  </sheetData>
  <mergeCells count="58">
    <mergeCell ref="M13:N13"/>
    <mergeCell ref="M7:N7"/>
    <mergeCell ref="K6:N6"/>
    <mergeCell ref="M20:N20"/>
    <mergeCell ref="M21:N21"/>
    <mergeCell ref="M8:N8"/>
    <mergeCell ref="M10:N10"/>
    <mergeCell ref="M9:N9"/>
    <mergeCell ref="M11:N11"/>
    <mergeCell ref="M12:N12"/>
    <mergeCell ref="M22:N22"/>
    <mergeCell ref="M15:N15"/>
    <mergeCell ref="M16:N16"/>
    <mergeCell ref="M17:N17"/>
    <mergeCell ref="M18:N18"/>
    <mergeCell ref="M19:N19"/>
    <mergeCell ref="I22:J22"/>
    <mergeCell ref="I5:J5"/>
    <mergeCell ref="I6:J6"/>
    <mergeCell ref="I17:J17"/>
    <mergeCell ref="I18:J18"/>
    <mergeCell ref="I19:J19"/>
    <mergeCell ref="I21:J21"/>
    <mergeCell ref="I14:J14"/>
    <mergeCell ref="G22:H22"/>
    <mergeCell ref="C15:D15"/>
    <mergeCell ref="C16:D16"/>
    <mergeCell ref="C17:D17"/>
    <mergeCell ref="C19:D19"/>
    <mergeCell ref="C21:D21"/>
    <mergeCell ref="C22:D22"/>
    <mergeCell ref="C18:D18"/>
    <mergeCell ref="C20:D20"/>
    <mergeCell ref="E15:F15"/>
    <mergeCell ref="E22:F22"/>
    <mergeCell ref="E21:F21"/>
    <mergeCell ref="G16:H16"/>
    <mergeCell ref="G17:H17"/>
    <mergeCell ref="G18:H18"/>
    <mergeCell ref="G19:H19"/>
    <mergeCell ref="C1:D3"/>
    <mergeCell ref="G15:H15"/>
    <mergeCell ref="I15:J15"/>
    <mergeCell ref="E16:F16"/>
    <mergeCell ref="E17:F17"/>
    <mergeCell ref="I16:J16"/>
    <mergeCell ref="G5:H5"/>
    <mergeCell ref="E6:F6"/>
    <mergeCell ref="G6:H6"/>
    <mergeCell ref="B6:D6"/>
    <mergeCell ref="E14:F14"/>
    <mergeCell ref="G14:H14"/>
    <mergeCell ref="G20:H20"/>
    <mergeCell ref="G21:H21"/>
    <mergeCell ref="I20:J20"/>
    <mergeCell ref="E18:F18"/>
    <mergeCell ref="E19:F19"/>
    <mergeCell ref="E20:F20"/>
  </mergeCells>
  <conditionalFormatting sqref="A7">
    <cfRule type="cellIs" dxfId="24" priority="27" operator="equal">
      <formula>"excluído"</formula>
    </cfRule>
    <cfRule type="cellIs" dxfId="23" priority="28" operator="equal">
      <formula>"incluído"</formula>
    </cfRule>
  </conditionalFormatting>
  <conditionalFormatting sqref="B1:B6">
    <cfRule type="cellIs" dxfId="22" priority="31" operator="equal">
      <formula>"excluído"</formula>
    </cfRule>
    <cfRule type="cellIs" dxfId="21" priority="32" operator="equal">
      <formula>"incluído"</formula>
    </cfRule>
  </conditionalFormatting>
  <conditionalFormatting sqref="B5:C5 O6:XFD22 A15:C22 E15:E22 G15:G22 I15:I22 M15:M22">
    <cfRule type="cellIs" dxfId="20" priority="35" operator="equal">
      <formula>"excluído"</formula>
    </cfRule>
    <cfRule type="cellIs" dxfId="19" priority="36" operator="equal">
      <formula>"incluído"</formula>
    </cfRule>
  </conditionalFormatting>
  <conditionalFormatting sqref="H1:H4 J1:J4 K1:XFD5 G5:J6 E6:F6 K6 E7:M7 F8:F12 H8:H12 J8:J12 L8:L13 B13:C13 A14:N14 B7:D12">
    <cfRule type="cellIs" dxfId="18" priority="37" operator="equal">
      <formula>"excluído"</formula>
    </cfRule>
    <cfRule type="cellIs" dxfId="17" priority="38" operator="equal">
      <formula>"incluído"</formula>
    </cfRule>
  </conditionalFormatting>
  <conditionalFormatting sqref="K15 K17 K19">
    <cfRule type="expression" dxfId="16" priority="22">
      <formula>G15=MIN($E$15,$G$15,$I$15)</formula>
    </cfRule>
    <cfRule type="expression" dxfId="15" priority="23">
      <formula>E15=MIN($E$15,$G$15,$I$15)</formula>
    </cfRule>
  </conditionalFormatting>
  <conditionalFormatting sqref="K16">
    <cfRule type="expression" dxfId="14" priority="13">
      <formula>I16=MIN($E$16,$G$16,$I$16)</formula>
    </cfRule>
    <cfRule type="expression" dxfId="13" priority="14">
      <formula>G16=MIN($E$16,$G$16,$I$16)</formula>
    </cfRule>
    <cfRule type="expression" dxfId="12" priority="15">
      <formula>E16=MIN($E$16,$G$16,$I$16)</formula>
    </cfRule>
  </conditionalFormatting>
  <conditionalFormatting sqref="K17 K19 K15">
    <cfRule type="expression" dxfId="11" priority="21">
      <formula>I15=MIN($E$15,$G$15,$I$15)</formula>
    </cfRule>
  </conditionalFormatting>
  <conditionalFormatting sqref="K17">
    <cfRule type="expression" dxfId="10" priority="10">
      <formula>I17=MIN($E$17,$G$17,$I$17)</formula>
    </cfRule>
    <cfRule type="expression" dxfId="9" priority="11">
      <formula>G17=MIN($E$17,$G$17,$I$17)</formula>
    </cfRule>
    <cfRule type="expression" dxfId="8" priority="12">
      <formula>E17=MIN($E$17,$G$17,$I$17)</formula>
    </cfRule>
  </conditionalFormatting>
  <conditionalFormatting sqref="K18">
    <cfRule type="expression" dxfId="7" priority="6">
      <formula>I18=MAX($E$18,$G$18,$I$18)</formula>
    </cfRule>
    <cfRule type="expression" dxfId="6" priority="7">
      <formula>G18=MAX($E$18,$G$18,$I$18)</formula>
    </cfRule>
    <cfRule type="expression" dxfId="5" priority="8">
      <formula>E18=MAX($E$18,$G$18,$I$18)</formula>
    </cfRule>
  </conditionalFormatting>
  <conditionalFormatting sqref="K19">
    <cfRule type="expression" dxfId="4" priority="3">
      <formula>I19=MIN($E$19,$G$19,$I$19)</formula>
    </cfRule>
    <cfRule type="expression" dxfId="3" priority="4">
      <formula>G19=MIN($E$19,$G$19,$I$19)</formula>
    </cfRule>
    <cfRule type="expression" dxfId="2" priority="5">
      <formula>E19=MIN($E$19,$G$19,$I$19)</formula>
    </cfRule>
  </conditionalFormatting>
  <conditionalFormatting sqref="K20">
    <cfRule type="cellIs" dxfId="1" priority="1" operator="equal">
      <formula>"excluído"</formula>
    </cfRule>
    <cfRule type="cellIs" dxfId="0" priority="2" operator="equal">
      <formula>"incluído"</formula>
    </cfRule>
  </conditionalFormatting>
  <dataValidations count="3">
    <dataValidation type="list" allowBlank="1" showInputMessage="1" showErrorMessage="1" sqref="E18:J18" xr:uid="{8AA72D82-9FA1-4271-8ACB-01FFB6ADA859}">
      <formula1>"1, 2, 3, 4, 5"</formula1>
    </dataValidation>
    <dataValidation type="list" allowBlank="1" showInputMessage="1" showErrorMessage="1" sqref="E20:J20" xr:uid="{DE69224F-0906-4F58-B598-CCB4671E8B45}">
      <formula1>"Sim, Não"</formula1>
    </dataValidation>
    <dataValidation type="list" allowBlank="1" showInputMessage="1" showErrorMessage="1" sqref="E21:J21" xr:uid="{5308B3CA-5441-4907-A04F-39D4ECE61812}">
      <formula1>"Pronto pagamento, Duas fases, Três fases, Quatro fases, Cinco fases"</formula1>
    </dataValidation>
  </dataValidations>
  <pageMargins left="0.70866141732283472" right="0.70866141732283472" top="0.74803149606299213" bottom="0.74803149606299213" header="0.31496062992125984" footer="0.31496062992125984"/>
  <pageSetup paperSize="8" scale="7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0D892-3D47-48FF-89E1-3B3F1C2058A4}">
  <dimension ref="A1"/>
  <sheetViews>
    <sheetView zoomScale="85" zoomScaleNormal="85" workbookViewId="0">
      <selection activeCell="S19" sqref="S19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6BE6D-BF7C-4D6D-B98B-4858F413C823}">
  <dimension ref="J42:K107"/>
  <sheetViews>
    <sheetView workbookViewId="0">
      <selection activeCell="I17" sqref="I17"/>
    </sheetView>
  </sheetViews>
  <sheetFormatPr defaultRowHeight="14.4" x14ac:dyDescent="0.3"/>
  <cols>
    <col min="2" max="2" width="9.109375" customWidth="1"/>
    <col min="10" max="10" width="36.33203125" bestFit="1" customWidth="1"/>
    <col min="11" max="11" width="23.88671875" customWidth="1"/>
  </cols>
  <sheetData>
    <row r="42" spans="10:11" x14ac:dyDescent="0.3">
      <c r="J42" s="1"/>
      <c r="K42" s="2" t="s">
        <v>4</v>
      </c>
    </row>
    <row r="43" spans="10:11" x14ac:dyDescent="0.3">
      <c r="J43" s="3" t="s">
        <v>5</v>
      </c>
      <c r="K43" s="4">
        <v>2.4769999999999999</v>
      </c>
    </row>
    <row r="44" spans="10:11" x14ac:dyDescent="0.3">
      <c r="J44" s="3" t="s">
        <v>6</v>
      </c>
      <c r="K44" s="4">
        <v>81</v>
      </c>
    </row>
    <row r="45" spans="10:11" x14ac:dyDescent="0.3">
      <c r="J45" s="3" t="s">
        <v>7</v>
      </c>
      <c r="K45" s="4">
        <v>200</v>
      </c>
    </row>
    <row r="46" spans="10:11" x14ac:dyDescent="0.3">
      <c r="J46" s="3" t="s">
        <v>8</v>
      </c>
      <c r="K46" s="4" t="s">
        <v>9</v>
      </c>
    </row>
    <row r="47" spans="10:11" x14ac:dyDescent="0.3">
      <c r="J47" s="3" t="s">
        <v>10</v>
      </c>
      <c r="K47" s="4" t="s">
        <v>9</v>
      </c>
    </row>
    <row r="48" spans="10:11" x14ac:dyDescent="0.3">
      <c r="J48" s="3" t="s">
        <v>11</v>
      </c>
      <c r="K48" s="4" t="s">
        <v>12</v>
      </c>
    </row>
    <row r="49" spans="10:11" x14ac:dyDescent="0.3">
      <c r="J49" s="3" t="s">
        <v>13</v>
      </c>
      <c r="K49" s="4" t="s">
        <v>9</v>
      </c>
    </row>
    <row r="50" spans="10:11" x14ac:dyDescent="0.3">
      <c r="J50" s="3" t="s">
        <v>14</v>
      </c>
      <c r="K50" s="4" t="s">
        <v>9</v>
      </c>
    </row>
    <row r="51" spans="10:11" x14ac:dyDescent="0.3">
      <c r="J51" s="3" t="s">
        <v>15</v>
      </c>
      <c r="K51" s="4" t="s">
        <v>9</v>
      </c>
    </row>
    <row r="52" spans="10:11" x14ac:dyDescent="0.3">
      <c r="J52" s="3" t="s">
        <v>16</v>
      </c>
      <c r="K52" s="4" t="s">
        <v>9</v>
      </c>
    </row>
    <row r="53" spans="10:11" x14ac:dyDescent="0.3">
      <c r="J53" s="3" t="s">
        <v>17</v>
      </c>
      <c r="K53" s="4" t="s">
        <v>9</v>
      </c>
    </row>
    <row r="54" spans="10:11" x14ac:dyDescent="0.3">
      <c r="J54" s="3" t="s">
        <v>18</v>
      </c>
      <c r="K54" s="4" t="s">
        <v>9</v>
      </c>
    </row>
    <row r="55" spans="10:11" x14ac:dyDescent="0.3">
      <c r="J55" s="3" t="s">
        <v>19</v>
      </c>
      <c r="K55" s="4" t="s">
        <v>9</v>
      </c>
    </row>
    <row r="56" spans="10:11" x14ac:dyDescent="0.3">
      <c r="J56" s="3" t="s">
        <v>20</v>
      </c>
      <c r="K56" s="4" t="s">
        <v>21</v>
      </c>
    </row>
    <row r="57" spans="10:11" x14ac:dyDescent="0.3">
      <c r="J57" s="3" t="s">
        <v>22</v>
      </c>
      <c r="K57" s="4" t="s">
        <v>9</v>
      </c>
    </row>
    <row r="58" spans="10:11" x14ac:dyDescent="0.3">
      <c r="J58" s="3" t="s">
        <v>23</v>
      </c>
      <c r="K58" s="4" t="s">
        <v>9</v>
      </c>
    </row>
    <row r="59" spans="10:11" x14ac:dyDescent="0.3">
      <c r="J59" s="3" t="s">
        <v>24</v>
      </c>
      <c r="K59" s="4" t="s">
        <v>9</v>
      </c>
    </row>
    <row r="60" spans="10:11" x14ac:dyDescent="0.3">
      <c r="J60" s="3" t="s">
        <v>25</v>
      </c>
      <c r="K60" s="4" t="s">
        <v>26</v>
      </c>
    </row>
    <row r="61" spans="10:11" x14ac:dyDescent="0.3">
      <c r="J61" s="3" t="s">
        <v>27</v>
      </c>
      <c r="K61" s="4" t="s">
        <v>28</v>
      </c>
    </row>
    <row r="62" spans="10:11" x14ac:dyDescent="0.3">
      <c r="J62" s="3" t="s">
        <v>29</v>
      </c>
      <c r="K62" s="4" t="s">
        <v>30</v>
      </c>
    </row>
    <row r="63" spans="10:11" x14ac:dyDescent="0.3">
      <c r="J63" s="3" t="s">
        <v>31</v>
      </c>
      <c r="K63" s="4" t="s">
        <v>9</v>
      </c>
    </row>
    <row r="64" spans="10:11" x14ac:dyDescent="0.3">
      <c r="J64" s="3" t="s">
        <v>32</v>
      </c>
      <c r="K64" s="4" t="s">
        <v>33</v>
      </c>
    </row>
    <row r="65" spans="10:11" x14ac:dyDescent="0.3">
      <c r="J65" s="3" t="s">
        <v>34</v>
      </c>
      <c r="K65" s="4" t="s">
        <v>9</v>
      </c>
    </row>
    <row r="66" spans="10:11" x14ac:dyDescent="0.3">
      <c r="J66" s="3" t="s">
        <v>35</v>
      </c>
      <c r="K66" s="4" t="s">
        <v>9</v>
      </c>
    </row>
    <row r="67" spans="10:11" x14ac:dyDescent="0.3">
      <c r="J67" s="1" t="s">
        <v>36</v>
      </c>
      <c r="K67" s="4"/>
    </row>
    <row r="68" spans="10:11" x14ac:dyDescent="0.3">
      <c r="J68" s="1" t="s">
        <v>37</v>
      </c>
      <c r="K68" s="4"/>
    </row>
    <row r="69" spans="10:11" x14ac:dyDescent="0.3">
      <c r="J69" s="3" t="s">
        <v>38</v>
      </c>
      <c r="K69" s="4">
        <v>5220</v>
      </c>
    </row>
    <row r="70" spans="10:11" x14ac:dyDescent="0.3">
      <c r="J70" s="3" t="s">
        <v>39</v>
      </c>
      <c r="K70" s="4">
        <v>1815</v>
      </c>
    </row>
    <row r="71" spans="10:11" x14ac:dyDescent="0.3">
      <c r="J71" s="3" t="s">
        <v>40</v>
      </c>
      <c r="K71" s="4">
        <v>1775</v>
      </c>
    </row>
    <row r="72" spans="10:11" x14ac:dyDescent="0.3">
      <c r="J72" s="3" t="s">
        <v>41</v>
      </c>
      <c r="K72" s="4">
        <v>3000</v>
      </c>
    </row>
    <row r="73" spans="10:11" x14ac:dyDescent="0.3">
      <c r="J73" s="3" t="s">
        <v>42</v>
      </c>
      <c r="K73" s="4">
        <v>200</v>
      </c>
    </row>
    <row r="74" spans="10:11" x14ac:dyDescent="0.3">
      <c r="J74" s="3" t="s">
        <v>43</v>
      </c>
      <c r="K74" s="4">
        <v>750</v>
      </c>
    </row>
    <row r="75" spans="10:11" x14ac:dyDescent="0.3">
      <c r="J75" s="3" t="s">
        <v>44</v>
      </c>
      <c r="K75" s="4">
        <v>1790</v>
      </c>
    </row>
    <row r="76" spans="10:11" x14ac:dyDescent="0.3">
      <c r="J76" s="3" t="s">
        <v>45</v>
      </c>
      <c r="K76" s="4">
        <v>2850</v>
      </c>
    </row>
    <row r="77" spans="10:11" x14ac:dyDescent="0.3">
      <c r="J77" s="3" t="s">
        <v>46</v>
      </c>
      <c r="K77" s="4">
        <v>5</v>
      </c>
    </row>
    <row r="78" spans="10:11" x14ac:dyDescent="0.3">
      <c r="J78" s="1" t="s">
        <v>47</v>
      </c>
      <c r="K78" s="4"/>
    </row>
    <row r="79" spans="10:11" x14ac:dyDescent="0.3">
      <c r="J79" s="3" t="s">
        <v>48</v>
      </c>
      <c r="K79" s="4">
        <v>147</v>
      </c>
    </row>
    <row r="80" spans="10:11" x14ac:dyDescent="0.3">
      <c r="J80" s="3" t="s">
        <v>49</v>
      </c>
      <c r="K80" s="4">
        <v>5.9</v>
      </c>
    </row>
    <row r="81" spans="10:11" x14ac:dyDescent="0.3">
      <c r="J81" s="1" t="s">
        <v>50</v>
      </c>
      <c r="K81" s="4"/>
    </row>
    <row r="82" spans="10:11" x14ac:dyDescent="0.3">
      <c r="J82" s="3" t="s">
        <v>51</v>
      </c>
      <c r="K82" s="4" t="s">
        <v>52</v>
      </c>
    </row>
    <row r="83" spans="10:11" x14ac:dyDescent="0.3">
      <c r="J83" s="3" t="s">
        <v>53</v>
      </c>
      <c r="K83" s="4">
        <v>2477</v>
      </c>
    </row>
    <row r="84" spans="10:11" x14ac:dyDescent="0.3">
      <c r="J84" s="3" t="s">
        <v>54</v>
      </c>
      <c r="K84" s="4" t="s">
        <v>55</v>
      </c>
    </row>
    <row r="85" spans="10:11" x14ac:dyDescent="0.3">
      <c r="J85" s="3" t="s">
        <v>56</v>
      </c>
      <c r="K85" s="4" t="s">
        <v>57</v>
      </c>
    </row>
    <row r="86" spans="10:11" x14ac:dyDescent="0.3">
      <c r="J86" s="1" t="s">
        <v>58</v>
      </c>
      <c r="K86" s="4"/>
    </row>
    <row r="87" spans="10:11" x14ac:dyDescent="0.3">
      <c r="J87" s="3" t="s">
        <v>59</v>
      </c>
      <c r="K87" s="4" t="s">
        <v>60</v>
      </c>
    </row>
    <row r="88" spans="10:11" x14ac:dyDescent="0.3">
      <c r="J88" s="3" t="s">
        <v>61</v>
      </c>
      <c r="K88" s="4">
        <v>75</v>
      </c>
    </row>
    <row r="89" spans="10:11" x14ac:dyDescent="0.3">
      <c r="J89" s="1" t="s">
        <v>62</v>
      </c>
      <c r="K89" s="4"/>
    </row>
    <row r="90" spans="10:11" x14ac:dyDescent="0.3">
      <c r="J90" s="3" t="s">
        <v>51</v>
      </c>
      <c r="K90" s="4" t="s">
        <v>63</v>
      </c>
    </row>
    <row r="91" spans="10:11" x14ac:dyDescent="0.3">
      <c r="J91" s="1" t="s">
        <v>64</v>
      </c>
      <c r="K91" s="4"/>
    </row>
    <row r="92" spans="10:11" x14ac:dyDescent="0.3">
      <c r="J92" s="3" t="s">
        <v>51</v>
      </c>
      <c r="K92" s="4" t="s">
        <v>65</v>
      </c>
    </row>
    <row r="93" spans="10:11" x14ac:dyDescent="0.3">
      <c r="J93" s="1" t="s">
        <v>66</v>
      </c>
      <c r="K93" s="4"/>
    </row>
    <row r="94" spans="10:11" x14ac:dyDescent="0.3">
      <c r="J94" s="3" t="s">
        <v>67</v>
      </c>
      <c r="K94" s="4" t="s">
        <v>68</v>
      </c>
    </row>
    <row r="95" spans="10:11" x14ac:dyDescent="0.3">
      <c r="J95" s="3" t="s">
        <v>69</v>
      </c>
      <c r="K95" s="4" t="s">
        <v>70</v>
      </c>
    </row>
    <row r="96" spans="10:11" x14ac:dyDescent="0.3">
      <c r="J96" s="1" t="s">
        <v>71</v>
      </c>
      <c r="K96" s="4"/>
    </row>
    <row r="97" spans="10:11" x14ac:dyDescent="0.3">
      <c r="J97" s="3" t="s">
        <v>72</v>
      </c>
      <c r="K97" s="4" t="s">
        <v>73</v>
      </c>
    </row>
    <row r="98" spans="10:11" x14ac:dyDescent="0.3">
      <c r="J98" s="3" t="s">
        <v>69</v>
      </c>
      <c r="K98" s="4" t="s">
        <v>74</v>
      </c>
    </row>
    <row r="99" spans="10:11" x14ac:dyDescent="0.3">
      <c r="J99" s="1" t="s">
        <v>75</v>
      </c>
      <c r="K99" s="4"/>
    </row>
    <row r="100" spans="10:11" x14ac:dyDescent="0.3">
      <c r="J100" s="3" t="s">
        <v>76</v>
      </c>
      <c r="K100" s="4" t="s">
        <v>77</v>
      </c>
    </row>
    <row r="101" spans="10:11" x14ac:dyDescent="0.3">
      <c r="J101" s="1" t="s">
        <v>78</v>
      </c>
      <c r="K101" s="4"/>
    </row>
    <row r="102" spans="10:11" x14ac:dyDescent="0.3">
      <c r="J102" s="3" t="s">
        <v>79</v>
      </c>
      <c r="K102" s="4" t="s">
        <v>9</v>
      </c>
    </row>
    <row r="103" spans="10:11" x14ac:dyDescent="0.3">
      <c r="J103" s="3" t="s">
        <v>80</v>
      </c>
      <c r="K103" s="4" t="s">
        <v>9</v>
      </c>
    </row>
    <row r="104" spans="10:11" x14ac:dyDescent="0.3">
      <c r="J104" s="3" t="s">
        <v>81</v>
      </c>
      <c r="K104" s="4" t="s">
        <v>9</v>
      </c>
    </row>
    <row r="105" spans="10:11" x14ac:dyDescent="0.3">
      <c r="J105" s="3" t="s">
        <v>82</v>
      </c>
      <c r="K105" s="4" t="s">
        <v>9</v>
      </c>
    </row>
    <row r="106" spans="10:11" x14ac:dyDescent="0.3">
      <c r="J106" s="3" t="s">
        <v>83</v>
      </c>
      <c r="K106" s="4" t="s">
        <v>9</v>
      </c>
    </row>
    <row r="107" spans="10:11" x14ac:dyDescent="0.3">
      <c r="J107" s="3" t="s">
        <v>24</v>
      </c>
      <c r="K107" s="4" t="s">
        <v>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F8218-3F9E-436F-BC8A-7ACD32FFD620}">
  <dimension ref="A1"/>
  <sheetViews>
    <sheetView zoomScale="70" zoomScaleNormal="70" workbookViewId="0">
      <selection activeCell="U1" sqref="U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2</vt:i4>
      </vt:variant>
    </vt:vector>
  </HeadingPairs>
  <TitlesOfParts>
    <vt:vector size="6" baseType="lpstr">
      <vt:lpstr>MC </vt:lpstr>
      <vt:lpstr>Empresa1</vt:lpstr>
      <vt:lpstr>Empresa2</vt:lpstr>
      <vt:lpstr>Empresa3</vt:lpstr>
      <vt:lpstr>'MC '!Área_de_Impressão</vt:lpstr>
      <vt:lpstr>'MC '!Títulos_de_Impressão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Costa</dc:creator>
  <cp:lastModifiedBy>Manuel Passos</cp:lastModifiedBy>
  <cp:lastPrinted>2025-09-20T15:22:13Z</cp:lastPrinted>
  <dcterms:created xsi:type="dcterms:W3CDTF">2024-02-21T09:33:35Z</dcterms:created>
  <dcterms:modified xsi:type="dcterms:W3CDTF">2025-09-28T08:37:44Z</dcterms:modified>
</cp:coreProperties>
</file>